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" sheetId="1" r:id="rId1"/>
    <sheet name="стр.2_5" sheetId="2" r:id="rId2"/>
  </sheets>
  <definedNames>
    <definedName name="_xlnm.Print_Area" localSheetId="0">'стр.1'!$A$1:$FE$81</definedName>
    <definedName name="_xlnm.Print_Area" localSheetId="1">'стр.2_5'!$A$1:$DA$269</definedName>
  </definedNames>
  <calcPr fullCalcOnLoad="1"/>
</workbook>
</file>

<file path=xl/sharedStrings.xml><?xml version="1.0" encoding="utf-8"?>
<sst xmlns="http://schemas.openxmlformats.org/spreadsheetml/2006/main" count="525" uniqueCount="219">
  <si>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</si>
  <si>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</si>
  <si>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</si>
  <si>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</si>
  <si>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</si>
  <si>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</si>
  <si>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</si>
  <si>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</si>
  <si>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</si>
  <si>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</si>
  <si>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</si>
  <si>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</si>
  <si>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</si>
  <si>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</si>
  <si>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</si>
  <si>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</si>
  <si>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</si>
  <si>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</si>
  <si>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</si>
  <si>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</si>
  <si>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</si>
  <si>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</si>
  <si>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</si>
  <si>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</si>
  <si>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</si>
  <si>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</si>
  <si>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</si>
  <si>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</si>
  <si>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</si>
  <si>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</si>
  <si>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</si>
  <si>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</si>
  <si>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</si>
  <si>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</si>
  <si>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</si>
  <si>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</si>
  <si>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</si>
  <si>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</si>
  <si>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</si>
  <si>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</si>
  <si>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</si>
  <si>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</si>
  <si>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</si>
  <si>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</si>
  <si>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</si>
  <si>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</si>
  <si>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</si>
  <si>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</si>
  <si>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</si>
  <si>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</si>
  <si>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</si>
  <si>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</si>
  <si>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</si>
  <si>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</si>
  <si>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</si>
  <si>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</si>
  <si>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</si>
  <si>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</si>
  <si>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</si>
  <si>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</si>
  <si>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</si>
  <si>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</si>
  <si>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</si>
  <si>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</si>
  <si>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</si>
  <si>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</si>
  <si>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</si>
  <si>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</si>
  <si>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</si>
  <si>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</si>
  <si>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</si>
  <si>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</si>
  <si>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</si>
  <si>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</si>
  <si>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</si>
  <si>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</si>
  <si>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</si>
  <si>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</si>
  <si>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</si>
  <si>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</si>
  <si>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</si>
  <si>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</si>
  <si>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</si>
  <si>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</si>
  <si>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</si>
  <si>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</si>
  <si>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</si>
  <si>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</si>
  <si>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</si>
  <si>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</si>
  <si>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</si>
  <si>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</si>
  <si>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</si>
  <si>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</si>
  <si>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</si>
  <si>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</si>
  <si>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</si>
  <si>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</si>
  <si>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111</t>
  </si>
  <si>
    <t>4</t>
  </si>
  <si>
    <t>5</t>
  </si>
  <si>
    <t>6</t>
  </si>
  <si>
    <t>7</t>
  </si>
  <si>
    <t>8</t>
  </si>
  <si>
    <t>9</t>
  </si>
  <si>
    <t>244</t>
  </si>
  <si>
    <t xml:space="preserve">Услуги связи </t>
  </si>
  <si>
    <t>Обслуживание и заправка оргтехники</t>
  </si>
  <si>
    <t xml:space="preserve">Текущий ремонт здания </t>
  </si>
  <si>
    <t>Программное обеспечение</t>
  </si>
  <si>
    <t>Расчеты (обоснования) к плану финансово-хозяйственной деятельности государственного (муниципального) учреждения</t>
  </si>
  <si>
    <t xml:space="preserve">подпрограмма  «Современная школа Самары» 
</t>
  </si>
  <si>
    <t>Итого:</t>
  </si>
  <si>
    <t xml:space="preserve">подпрограмма «Развитие системы дошкольного образования  «Дошкольное детство» 
</t>
  </si>
  <si>
    <t>Кастелянша</t>
  </si>
  <si>
    <t>Повар</t>
  </si>
  <si>
    <t>Машинист по стирке белья</t>
  </si>
  <si>
    <t xml:space="preserve">подпрограмма «Развитие муниципальной системы  дополнительного образования детей в  городском округе Самара» 
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</si>
  <si>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</t>
  </si>
  <si>
    <t>10</t>
  </si>
  <si>
    <t>11</t>
  </si>
  <si>
    <t>12</t>
  </si>
  <si>
    <t>13</t>
  </si>
  <si>
    <t>Педагог-психолог</t>
  </si>
  <si>
    <t>Бухгалтер</t>
  </si>
  <si>
    <t>Завхоз</t>
  </si>
  <si>
    <t xml:space="preserve">Обеспечение  государственных гарантий реализации прав на получение общедоступного и бесплатного  дошкольного,  начального общего, основного общего, среднего общего образования в муниципальных общеобразовательных организациях,  обеспечение дополнительного  образования детей в муниципальных образовательных организациях </t>
  </si>
  <si>
    <t xml:space="preserve">Ежемесячное денежное вознаграждение за выполнение функций классного руководителя педагогическим работникам муниципальных образовательных организаций </t>
  </si>
  <si>
    <t>Молодые педагоги</t>
  </si>
  <si>
    <t>Воспитатели</t>
  </si>
  <si>
    <t>Ежемесячная денежная выплата в размере 3700 (трех тысяч семисот) рублей на ставку заработной платы педагогическим работникам</t>
  </si>
  <si>
    <t xml:space="preserve">Выплаты от оказания учреждением услуг (выполнения работ), предоставление которых для физических и юридических лиц осуществляется на платной основе                           
</t>
  </si>
  <si>
    <t>субсидии на финансовое обеспечение выполнения муниципального задания, целевые субсидии, платные услуги</t>
  </si>
  <si>
    <t>Земельный налог</t>
  </si>
  <si>
    <t>Налог на имущество</t>
  </si>
  <si>
    <t>851</t>
  </si>
  <si>
    <t>субсидии на финансовое обеспечение выполнения муниципального задания</t>
  </si>
  <si>
    <t>852</t>
  </si>
  <si>
    <t>853</t>
  </si>
  <si>
    <t>поступления от иной приносящей доход деятельности</t>
  </si>
  <si>
    <t>Административные штрафы, пени, неустойки</t>
  </si>
  <si>
    <t>средства областного бюджета</t>
  </si>
  <si>
    <t>Всего:</t>
  </si>
  <si>
    <t xml:space="preserve">подпрограмма  «Современная школа Самары» </t>
  </si>
  <si>
    <t>Электроэнергия</t>
  </si>
  <si>
    <t>Теплоэнергия</t>
  </si>
  <si>
    <t>Водоснабжение</t>
  </si>
  <si>
    <t>2826 Квт в год</t>
  </si>
  <si>
    <t>16,41 Гкал в год</t>
  </si>
  <si>
    <t>578 Куб.м в год</t>
  </si>
  <si>
    <t>Всего</t>
  </si>
  <si>
    <t>Опресовка системы отопления</t>
  </si>
  <si>
    <t>Измерение сопротивления изоляции</t>
  </si>
  <si>
    <t>Дератизация и дизенсекция</t>
  </si>
  <si>
    <t xml:space="preserve">подпрограмма «Развитие системы дошкольного образования  «Дошкольное детство» </t>
  </si>
  <si>
    <t>Ремонт оборудования</t>
  </si>
  <si>
    <t>сад</t>
  </si>
  <si>
    <t xml:space="preserve">Муниципальная программа городского округа Самара  "Пожарная безопасность городского округа Самара" на 2014 - 2018 годы  </t>
  </si>
  <si>
    <t>Оплата широкополосного доступа к сети Интернет с использованием контентной фильтрации информации</t>
  </si>
  <si>
    <t>целевые субсидии (областной бюджет):</t>
  </si>
  <si>
    <t>целевые субсидии (городской бюджет):</t>
  </si>
  <si>
    <t>Тех.обслуживание оборудования извещ.кнопки -01</t>
  </si>
  <si>
    <t>Тех.обслуживание оборудования АПС</t>
  </si>
  <si>
    <t>Услуги СЭС</t>
  </si>
  <si>
    <t>Периодический медосмотр</t>
  </si>
  <si>
    <t>Обучение на курсах повышения квалификации</t>
  </si>
  <si>
    <t>Услуги охраны</t>
  </si>
  <si>
    <t xml:space="preserve">Приобретение оборудования </t>
  </si>
  <si>
    <t>Приобретение продуктов питания</t>
  </si>
  <si>
    <t>Приобретение канцтоваров</t>
  </si>
  <si>
    <t>Приобретение хозтоваров</t>
  </si>
  <si>
    <t>Приобретение стройматериалов</t>
  </si>
  <si>
    <t xml:space="preserve">Всего по субсидиям на финансовое обеспечение выполнения муниципального задания: </t>
  </si>
  <si>
    <t xml:space="preserve">Всего по областному бюджету: </t>
  </si>
  <si>
    <t xml:space="preserve">Всего по субсидиям на иные цели: </t>
  </si>
  <si>
    <t xml:space="preserve">ВСЕГО по расходам на оплату труда: </t>
  </si>
  <si>
    <t xml:space="preserve">Итого по субсидиям на финансовое обеспечение выполнения муниципального задания: </t>
  </si>
  <si>
    <t>Комплекты постельного белья</t>
  </si>
  <si>
    <t>Медикаменты</t>
  </si>
  <si>
    <t>Мягкий инвентарь</t>
  </si>
  <si>
    <t>Кухонный инвентарь (посуда)</t>
  </si>
  <si>
    <t xml:space="preserve">Приобретение мебели </t>
  </si>
  <si>
    <t>Вывоз мусора</t>
  </si>
  <si>
    <t>Метрологическая проверка</t>
  </si>
  <si>
    <t>Обслуживание узла учета</t>
  </si>
  <si>
    <t>108738 Квт в год</t>
  </si>
  <si>
    <t>791,52 Гкал в год</t>
  </si>
  <si>
    <t>8238 Куб.м в год</t>
  </si>
  <si>
    <t>Экология</t>
  </si>
  <si>
    <t>пособия на ребенка до 3-х лет</t>
  </si>
  <si>
    <t>Руководитель  муниципального учреждения                                                               Н.А. Аранович</t>
  </si>
  <si>
    <t>Главный бухгалтер                                                                                                  И.В. Овчинникова</t>
  </si>
  <si>
    <t>Заведующий</t>
  </si>
  <si>
    <t>Педагоги</t>
  </si>
  <si>
    <t>Гл. бухгалтер</t>
  </si>
  <si>
    <t>Дворник</t>
  </si>
  <si>
    <t>Сторож</t>
  </si>
  <si>
    <t xml:space="preserve">РКОЗ </t>
  </si>
  <si>
    <t>Заведующий 1 гр. оплата тр.</t>
  </si>
  <si>
    <t>Ст. воспитатель</t>
  </si>
  <si>
    <t>Воспитатель 1 кат.</t>
  </si>
  <si>
    <t>Мнструктор по ФИЗО</t>
  </si>
  <si>
    <t>Муз. руководитель</t>
  </si>
  <si>
    <t>Учитель-логопед</t>
  </si>
  <si>
    <t>Мед.сестра</t>
  </si>
  <si>
    <t>Делопроизводитель</t>
  </si>
  <si>
    <t>Подсобный рабочий кухни</t>
  </si>
  <si>
    <t>Кладовщик</t>
  </si>
  <si>
    <t>Помошник воспитателя</t>
  </si>
  <si>
    <t>Шеф-повара</t>
  </si>
  <si>
    <t>Секретарь руководителя</t>
  </si>
  <si>
    <t>РКЗО</t>
  </si>
  <si>
    <t>Благоустройство территории</t>
  </si>
  <si>
    <t>поступления от иной приносящей доход деятельности: предоставление дополнительных платных образовательных услуг</t>
  </si>
  <si>
    <t>субсидии на финансовое обеспечение выполнения муниципального задания, целевые субсидии, поступления от оказания услуг (выполнения работ) на платной основе и иной приносящей доход деятельности: предоставление дополнительных платных образовательных услуг</t>
  </si>
  <si>
    <t>поступления от оказания услуг (выполнения работ) на платной основе и иной приносящей доход деятельности: предоставление дополнительных платных образовательных услуг</t>
  </si>
  <si>
    <t>субсидии на финансовое обеспечение выполнения муниципального задания, поступления от иной приносящей доход деятельности: предоставление дополнительных платных образовательных услуг</t>
  </si>
  <si>
    <t>Подписка</t>
  </si>
  <si>
    <t>Прочие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</si>
</sst>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 wrapText="1"/>
    </xf>
    <xf numFmtId="0" fontId="9" fillId="0" borderId="15" xfId="0" applyNumberFormat="1" applyFont="1" applyBorder="1" applyAlignment="1">
      <alignment horizontal="right" vertical="center" wrapText="1"/>
    </xf>
    <xf numFmtId="0" fontId="9" fillId="0" borderId="16" xfId="0" applyNumberFormat="1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right" vertical="top"/>
    </xf>
    <xf numFmtId="0" fontId="9" fillId="0" borderId="15" xfId="0" applyNumberFormat="1" applyFont="1" applyBorder="1" applyAlignment="1">
      <alignment horizontal="right" vertical="top"/>
    </xf>
    <xf numFmtId="0" fontId="9" fillId="0" borderId="16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9" xfId="0" applyNumberFormat="1" applyFont="1" applyBorder="1" applyAlignment="1">
      <alignment horizontal="left" vertical="center" wrapText="1" indent="2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distributed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0" fontId="9" fillId="0" borderId="1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81"/>
  <sheetViews>
    <sheetView view="pageBreakPreview" zoomScaleSheetLayoutView="100" zoomScalePageLayoutView="0" workbookViewId="0" topLeftCell="A70">
      <selection activeCell="A32" sqref="A32:FE32"/>
    </sheetView>
  </sheetViews>
  <sheetFormatPr defaultColWidth="0.875" defaultRowHeight="12.75"/>
  <cols>
    <col min="1" max="4" width="0.875" style="1" customWidth="1"/>
    <col min="5" max="5" width="0.74609375" style="1" customWidth="1"/>
    <col min="6" max="6" width="0.875" style="1" hidden="1" customWidth="1"/>
    <col min="7" max="22" width="0.875" style="1" customWidth="1"/>
    <col min="23" max="23" width="2.125" style="1" customWidth="1"/>
    <col min="24" max="24" width="8.00390625" style="1" customWidth="1"/>
    <col min="25" max="34" width="0.875" style="1" customWidth="1"/>
    <col min="35" max="35" width="4.125" style="1" customWidth="1"/>
    <col min="36" max="40" width="0.875" style="1" hidden="1" customWidth="1"/>
    <col min="41" max="41" width="2.125" style="1" customWidth="1"/>
    <col min="42" max="52" width="0.875" style="1" customWidth="1"/>
    <col min="53" max="53" width="0.74609375" style="1" customWidth="1"/>
    <col min="54" max="54" width="0.875" style="1" hidden="1" customWidth="1"/>
    <col min="55" max="55" width="0.74609375" style="1" hidden="1" customWidth="1"/>
    <col min="56" max="57" width="0.875" style="1" hidden="1" customWidth="1"/>
    <col min="58" max="124" width="0.875" style="1" customWidth="1"/>
    <col min="125" max="125" width="0.6171875" style="1" customWidth="1"/>
    <col min="126" max="128" width="0.875" style="1" hidden="1" customWidth="1"/>
    <col min="129" max="142" width="0.875" style="1" customWidth="1"/>
    <col min="143" max="143" width="0.2421875" style="1" customWidth="1"/>
    <col min="144" max="144" width="0.875" style="1" hidden="1" customWidth="1"/>
    <col min="145" max="16384" width="0.875" style="1" customWidth="1"/>
  </cols>
  <sheetData>
    <row r="1" s="8" customFormat="1" ht="12">
      <c r="DA1" s="8" t="s">
        <v>18</v>
      </c>
    </row>
    <row r="2" spans="105:161" s="8" customFormat="1" ht="47.25" customHeight="1">
      <c r="DA2" s="98" t="s">
        <v>19</v>
      </c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ht="3" customHeight="1"/>
    <row r="4" s="9" customFormat="1" ht="11.25">
      <c r="DA4" s="9" t="s">
        <v>20</v>
      </c>
    </row>
    <row r="5" ht="10.5" customHeight="1"/>
    <row r="6" spans="1:161" s="7" customFormat="1" ht="15.75">
      <c r="A6" s="100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</row>
    <row r="7" ht="10.5" customHeight="1"/>
    <row r="8" spans="1:161" s="2" customFormat="1" ht="15">
      <c r="A8" s="82" t="s">
        <v>17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4.25">
      <c r="A9" s="6" t="s">
        <v>16</v>
      </c>
      <c r="X9" s="83" t="s">
        <v>98</v>
      </c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</row>
    <row r="10" spans="24:161" s="6" customFormat="1" ht="6" customHeight="1"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6" customFormat="1" ht="26.25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65" t="s">
        <v>132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</row>
    <row r="12" ht="9.75" customHeight="1"/>
    <row r="13" spans="1:161" s="2" customFormat="1" ht="15">
      <c r="A13" s="82" t="s">
        <v>14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</row>
    <row r="14" spans="1:161" s="3" customFormat="1" ht="13.5" customHeight="1">
      <c r="A14" s="84" t="s">
        <v>0</v>
      </c>
      <c r="B14" s="85"/>
      <c r="C14" s="85"/>
      <c r="D14" s="85"/>
      <c r="E14" s="85"/>
      <c r="F14" s="86"/>
      <c r="G14" s="84" t="s">
        <v>11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84" t="s">
        <v>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6"/>
      <c r="AO14" s="93" t="s">
        <v>1</v>
      </c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5"/>
      <c r="DI14" s="84" t="s">
        <v>8</v>
      </c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6"/>
      <c r="DY14" s="84" t="s">
        <v>9</v>
      </c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6"/>
      <c r="EO14" s="84" t="s">
        <v>10</v>
      </c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6"/>
    </row>
    <row r="15" spans="1:161" s="3" customFormat="1" ht="13.5" customHeight="1">
      <c r="A15" s="87"/>
      <c r="B15" s="88"/>
      <c r="C15" s="88"/>
      <c r="D15" s="88"/>
      <c r="E15" s="88"/>
      <c r="F15" s="89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9"/>
      <c r="AO15" s="84" t="s">
        <v>3</v>
      </c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93" t="s">
        <v>2</v>
      </c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5"/>
      <c r="DI15" s="87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9"/>
      <c r="EO15" s="87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3" customFormat="1" ht="39.75" customHeight="1">
      <c r="A16" s="90"/>
      <c r="B16" s="91"/>
      <c r="C16" s="91"/>
      <c r="D16" s="91"/>
      <c r="E16" s="91"/>
      <c r="F16" s="92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90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90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2"/>
      <c r="BF16" s="97" t="s">
        <v>5</v>
      </c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 t="s">
        <v>6</v>
      </c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 t="s">
        <v>7</v>
      </c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0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2"/>
      <c r="EO16" s="90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4" customFormat="1" ht="12.75">
      <c r="A17" s="96">
        <v>1</v>
      </c>
      <c r="B17" s="96"/>
      <c r="C17" s="96"/>
      <c r="D17" s="96"/>
      <c r="E17" s="96"/>
      <c r="F17" s="96"/>
      <c r="G17" s="96">
        <v>2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>
        <v>3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>
        <v>4</v>
      </c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>
        <v>5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>
        <v>6</v>
      </c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>
        <v>7</v>
      </c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>
        <v>8</v>
      </c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>
        <v>9</v>
      </c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>
        <v>10</v>
      </c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</row>
    <row r="18" spans="1:162" s="4" customFormat="1" ht="15.75" customHeight="1">
      <c r="A18" s="101" t="s">
        <v>111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</row>
    <row r="19" spans="1:161" s="4" customFormat="1" ht="15" customHeight="1">
      <c r="A19" s="79">
        <v>1</v>
      </c>
      <c r="B19" s="80"/>
      <c r="C19" s="80"/>
      <c r="D19" s="80"/>
      <c r="E19" s="80"/>
      <c r="F19" s="81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1"/>
      <c r="AO19" s="76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18"/>
      <c r="BE19" s="18"/>
      <c r="BF19" s="76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8"/>
      <c r="BX19" s="76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8"/>
      <c r="CQ19" s="76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8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8"/>
      <c r="DY19" s="79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1"/>
      <c r="EO19" s="43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4" customFormat="1" ht="13.5" customHeight="1">
      <c r="A20" s="79">
        <v>2</v>
      </c>
      <c r="B20" s="80"/>
      <c r="C20" s="80"/>
      <c r="D20" s="80"/>
      <c r="E20" s="80"/>
      <c r="F20" s="81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1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8"/>
      <c r="BD20" s="18"/>
      <c r="BE20" s="18"/>
      <c r="BF20" s="76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8"/>
      <c r="BX20" s="76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8"/>
      <c r="CQ20" s="76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8"/>
      <c r="DI20" s="76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8"/>
      <c r="DY20" s="79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43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4" customFormat="1" ht="13.5" customHeight="1">
      <c r="A21" s="79">
        <v>3</v>
      </c>
      <c r="B21" s="80"/>
      <c r="C21" s="80"/>
      <c r="D21" s="80"/>
      <c r="E21" s="80"/>
      <c r="F21" s="81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1"/>
      <c r="AO21" s="76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8"/>
      <c r="BD21" s="18"/>
      <c r="BE21" s="18"/>
      <c r="BF21" s="76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8"/>
      <c r="BX21" s="76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8"/>
      <c r="CQ21" s="76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8"/>
      <c r="DI21" s="76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8"/>
      <c r="DY21" s="79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1"/>
      <c r="EO21" s="43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5" customFormat="1" ht="15" customHeight="1">
      <c r="A22" s="66"/>
      <c r="B22" s="66"/>
      <c r="C22" s="66"/>
      <c r="D22" s="66"/>
      <c r="E22" s="66"/>
      <c r="F22" s="66"/>
      <c r="G22" s="67" t="s">
        <v>112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70">
        <f>SUM(Y19:Y21)</f>
        <v>0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39">
        <f>SUM(AO19:AO21)</f>
        <v>0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52">
        <f>SUM(BF19:BF21)</f>
        <v>0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>
        <f>SUM(BX19:BX21)</f>
        <v>0</v>
      </c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>
        <f>SUM(CQ19:CQ21)</f>
        <v>0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40">
        <f>SUM(EO19:EO21)</f>
        <v>0</v>
      </c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2"/>
    </row>
    <row r="23" spans="1:162" s="5" customFormat="1" ht="15" customHeight="1">
      <c r="A23" s="74" t="s">
        <v>113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</row>
    <row r="24" spans="1:161" s="5" customFormat="1" ht="15" customHeight="1">
      <c r="A24" s="53" t="s">
        <v>34</v>
      </c>
      <c r="B24" s="54"/>
      <c r="C24" s="54"/>
      <c r="D24" s="54"/>
      <c r="E24" s="54"/>
      <c r="F24" s="22"/>
      <c r="G24" s="56" t="s">
        <v>194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46">
        <v>1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6"/>
      <c r="AK24" s="16"/>
      <c r="AL24" s="16"/>
      <c r="AM24" s="16"/>
      <c r="AN24" s="17"/>
      <c r="AO24" s="43">
        <f aca="true" t="shared" si="0" ref="AO24:AO30">BF24+BX24+CQ24</f>
        <v>37253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20"/>
      <c r="BC24" s="21"/>
      <c r="BD24" s="19"/>
      <c r="BE24" s="19"/>
      <c r="BF24" s="43">
        <v>12417</v>
      </c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5"/>
      <c r="BX24" s="43">
        <v>12419</v>
      </c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5"/>
      <c r="CQ24" s="43">
        <v>12417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5"/>
      <c r="DI24" s="43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5"/>
      <c r="DY24" s="46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8"/>
      <c r="EN24" s="15"/>
      <c r="EO24" s="43">
        <f>AO24*12</f>
        <v>447036</v>
      </c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15" customHeight="1">
      <c r="A25" s="53" t="s">
        <v>38</v>
      </c>
      <c r="B25" s="54"/>
      <c r="C25" s="54"/>
      <c r="D25" s="54"/>
      <c r="E25" s="54"/>
      <c r="F25" s="22"/>
      <c r="G25" s="56" t="s">
        <v>125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46">
        <v>1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16"/>
      <c r="AK25" s="16"/>
      <c r="AL25" s="16"/>
      <c r="AM25" s="16"/>
      <c r="AN25" s="17"/>
      <c r="AO25" s="43">
        <f t="shared" si="0"/>
        <v>29891.5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20"/>
      <c r="BC25" s="21"/>
      <c r="BD25" s="19"/>
      <c r="BE25" s="19"/>
      <c r="BF25" s="43">
        <v>4808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5"/>
      <c r="BX25" s="43">
        <v>7848.5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5"/>
      <c r="CQ25" s="43">
        <v>17235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5"/>
      <c r="DI25" s="43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  <c r="DY25" s="46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8"/>
      <c r="EN25" s="15"/>
      <c r="EO25" s="43">
        <f aca="true" t="shared" si="1" ref="EO25:EO30">AO25*12</f>
        <v>358698</v>
      </c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5" customFormat="1" ht="15" customHeight="1">
      <c r="A26" s="53" t="s">
        <v>44</v>
      </c>
      <c r="B26" s="54"/>
      <c r="C26" s="54"/>
      <c r="D26" s="54"/>
      <c r="E26" s="54"/>
      <c r="F26" s="22"/>
      <c r="G26" s="56" t="s">
        <v>124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46">
        <v>1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16"/>
      <c r="AK26" s="16"/>
      <c r="AL26" s="16"/>
      <c r="AM26" s="16"/>
      <c r="AN26" s="17"/>
      <c r="AO26" s="43">
        <f t="shared" si="0"/>
        <v>31131</v>
      </c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20"/>
      <c r="BC26" s="21"/>
      <c r="BD26" s="19"/>
      <c r="BE26" s="19"/>
      <c r="BF26" s="43">
        <v>4913</v>
      </c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/>
      <c r="BX26" s="43">
        <v>8983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5"/>
      <c r="CQ26" s="43">
        <v>17235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5"/>
      <c r="DI26" s="43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20"/>
      <c r="DW26" s="20"/>
      <c r="DX26" s="21"/>
      <c r="DY26" s="46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17"/>
      <c r="EN26" s="15"/>
      <c r="EO26" s="43">
        <f t="shared" si="1"/>
        <v>373572</v>
      </c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15" customHeight="1">
      <c r="A27" s="53" t="s">
        <v>99</v>
      </c>
      <c r="B27" s="54"/>
      <c r="C27" s="54"/>
      <c r="D27" s="54"/>
      <c r="E27" s="54"/>
      <c r="F27" s="22"/>
      <c r="G27" s="56" t="s">
        <v>116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46">
        <v>1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16"/>
      <c r="AK27" s="16"/>
      <c r="AL27" s="16"/>
      <c r="AM27" s="16"/>
      <c r="AN27" s="17"/>
      <c r="AO27" s="43">
        <f t="shared" si="0"/>
        <v>30424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20"/>
      <c r="BC27" s="21"/>
      <c r="BD27" s="19"/>
      <c r="BE27" s="19"/>
      <c r="BF27" s="43">
        <v>4596</v>
      </c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/>
      <c r="BX27" s="43">
        <v>8593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5"/>
      <c r="CQ27" s="43">
        <v>17235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5"/>
      <c r="DI27" s="43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20"/>
      <c r="DW27" s="20"/>
      <c r="DX27" s="21"/>
      <c r="DY27" s="46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17"/>
      <c r="EN27" s="15"/>
      <c r="EO27" s="43">
        <f t="shared" si="1"/>
        <v>365088</v>
      </c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5"/>
    </row>
    <row r="28" spans="1:161" s="5" customFormat="1" ht="15" customHeight="1">
      <c r="A28" s="53" t="s">
        <v>100</v>
      </c>
      <c r="B28" s="54"/>
      <c r="C28" s="54"/>
      <c r="D28" s="54"/>
      <c r="E28" s="54"/>
      <c r="F28" s="22"/>
      <c r="G28" s="56" t="s">
        <v>197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46">
        <v>0.5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16"/>
      <c r="AK28" s="16"/>
      <c r="AL28" s="16"/>
      <c r="AM28" s="16"/>
      <c r="AN28" s="17"/>
      <c r="AO28" s="43">
        <f t="shared" si="0"/>
        <v>30434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20"/>
      <c r="BC28" s="21"/>
      <c r="BD28" s="19"/>
      <c r="BE28" s="19"/>
      <c r="BF28" s="43">
        <v>4596</v>
      </c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/>
      <c r="BX28" s="43">
        <v>8603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5"/>
      <c r="CQ28" s="43">
        <v>17235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5"/>
      <c r="DI28" s="43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20"/>
      <c r="DW28" s="20"/>
      <c r="DX28" s="21"/>
      <c r="DY28" s="46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8"/>
      <c r="EN28" s="15"/>
      <c r="EO28" s="43">
        <f t="shared" si="1"/>
        <v>365208</v>
      </c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5"/>
    </row>
    <row r="29" spans="1:161" s="5" customFormat="1" ht="15" customHeight="1">
      <c r="A29" s="53" t="s">
        <v>101</v>
      </c>
      <c r="B29" s="54"/>
      <c r="C29" s="54"/>
      <c r="D29" s="54"/>
      <c r="E29" s="54"/>
      <c r="F29" s="22"/>
      <c r="G29" s="56" t="s">
        <v>195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46">
        <v>1.5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16"/>
      <c r="AK29" s="16"/>
      <c r="AL29" s="16"/>
      <c r="AM29" s="16"/>
      <c r="AN29" s="17"/>
      <c r="AO29" s="43">
        <f t="shared" si="0"/>
        <v>34325</v>
      </c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20"/>
      <c r="BC29" s="21"/>
      <c r="BD29" s="19"/>
      <c r="BE29" s="19"/>
      <c r="BF29" s="43">
        <v>6894</v>
      </c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3">
        <v>10196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5"/>
      <c r="CQ29" s="43">
        <v>17235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5"/>
      <c r="DI29" s="43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20"/>
      <c r="DW29" s="20"/>
      <c r="DX29" s="21"/>
      <c r="DY29" s="46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17"/>
      <c r="EN29" s="15"/>
      <c r="EO29" s="43">
        <f t="shared" si="1"/>
        <v>411900</v>
      </c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5"/>
    </row>
    <row r="30" spans="1:161" s="5" customFormat="1" ht="15" customHeight="1">
      <c r="A30" s="53" t="s">
        <v>102</v>
      </c>
      <c r="B30" s="54"/>
      <c r="C30" s="54"/>
      <c r="D30" s="54"/>
      <c r="E30" s="54"/>
      <c r="F30" s="22"/>
      <c r="G30" s="56" t="s">
        <v>196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46">
        <v>2.3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16"/>
      <c r="AK30" s="16"/>
      <c r="AL30" s="16"/>
      <c r="AM30" s="16"/>
      <c r="AN30" s="17"/>
      <c r="AO30" s="43">
        <f t="shared" si="0"/>
        <v>40396.6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20"/>
      <c r="BC30" s="21"/>
      <c r="BD30" s="19"/>
      <c r="BE30" s="19"/>
      <c r="BF30" s="43">
        <v>10570.8</v>
      </c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3">
        <v>12590.8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5"/>
      <c r="CQ30" s="43">
        <v>17235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5"/>
      <c r="DI30" s="43">
        <v>3699.78</v>
      </c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20"/>
      <c r="DW30" s="20"/>
      <c r="DX30" s="21"/>
      <c r="DY30" s="46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17"/>
      <c r="EN30" s="15"/>
      <c r="EO30" s="43">
        <f t="shared" si="1"/>
        <v>484759.19999999995</v>
      </c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5"/>
    </row>
    <row r="31" spans="1:161" s="5" customFormat="1" ht="15" customHeight="1">
      <c r="A31" s="53"/>
      <c r="B31" s="54"/>
      <c r="C31" s="54"/>
      <c r="D31" s="54"/>
      <c r="E31" s="54"/>
      <c r="F31" s="22"/>
      <c r="G31" s="67" t="s">
        <v>112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70">
        <f>SUM(Y24:Y30)</f>
        <v>8.3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24"/>
      <c r="AK31" s="24"/>
      <c r="AL31" s="24"/>
      <c r="AM31" s="24"/>
      <c r="AN31" s="25"/>
      <c r="AO31" s="40">
        <f>SUM(AO24:AO30)</f>
        <v>233855.1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27"/>
      <c r="BC31" s="28"/>
      <c r="BD31" s="23"/>
      <c r="BE31" s="23"/>
      <c r="BF31" s="43">
        <f>SUM(BF24:BF30)</f>
        <v>48794.8</v>
      </c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/>
      <c r="BX31" s="43">
        <f>SUM(BX24:BX30)</f>
        <v>69233.3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5"/>
      <c r="CQ31" s="43">
        <f>SUM(CQ24:CQ30)</f>
        <v>115827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5"/>
      <c r="DI31" s="43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20"/>
      <c r="DW31" s="20"/>
      <c r="DX31" s="21"/>
      <c r="DY31" s="70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25"/>
      <c r="EN31" s="26"/>
      <c r="EO31" s="40">
        <v>2806261</v>
      </c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2"/>
    </row>
    <row r="32" spans="1:161" s="5" customFormat="1" ht="15" customHeight="1">
      <c r="A32" s="62" t="s">
        <v>117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</row>
    <row r="33" spans="1:161" s="5" customFormat="1" ht="24.75" customHeight="1">
      <c r="A33" s="53" t="s">
        <v>34</v>
      </c>
      <c r="B33" s="54"/>
      <c r="C33" s="54"/>
      <c r="D33" s="54"/>
      <c r="E33" s="54"/>
      <c r="F33" s="2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46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16"/>
      <c r="AK33" s="16"/>
      <c r="AL33" s="16"/>
      <c r="AM33" s="16"/>
      <c r="AN33" s="17"/>
      <c r="AO33" s="43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20"/>
      <c r="BC33" s="21"/>
      <c r="BD33" s="19"/>
      <c r="BE33" s="19"/>
      <c r="BF33" s="43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5"/>
      <c r="CQ33" s="43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5"/>
      <c r="DI33" s="43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20"/>
      <c r="DW33" s="20"/>
      <c r="DX33" s="21"/>
      <c r="DY33" s="46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17"/>
      <c r="EN33" s="15"/>
      <c r="EO33" s="43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5"/>
    </row>
    <row r="34" spans="1:161" s="5" customFormat="1" ht="15" customHeight="1">
      <c r="A34" s="53"/>
      <c r="B34" s="54"/>
      <c r="C34" s="54"/>
      <c r="D34" s="54"/>
      <c r="E34" s="54"/>
      <c r="F34" s="22"/>
      <c r="G34" s="67" t="s">
        <v>112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70">
        <f>SUM(Y33)</f>
        <v>0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24"/>
      <c r="AK34" s="24"/>
      <c r="AL34" s="24"/>
      <c r="AM34" s="24"/>
      <c r="AN34" s="25"/>
      <c r="AO34" s="40">
        <f>SUM(AO33)</f>
        <v>0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27"/>
      <c r="BC34" s="28"/>
      <c r="BD34" s="23"/>
      <c r="BE34" s="23"/>
      <c r="BF34" s="43">
        <f>SUM(BF33)</f>
        <v>0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5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5"/>
      <c r="DI34" s="43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20"/>
      <c r="DW34" s="20"/>
      <c r="DX34" s="21"/>
      <c r="DY34" s="70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25"/>
      <c r="EN34" s="26"/>
      <c r="EO34" s="40">
        <f>SUM(EO33)</f>
        <v>0</v>
      </c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2"/>
    </row>
    <row r="35" spans="1:161" s="5" customFormat="1" ht="16.5" customHeight="1">
      <c r="A35" s="36" t="s">
        <v>172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8"/>
      <c r="EN35" s="26"/>
      <c r="EO35" s="39">
        <f>EO22+EO31+EO34</f>
        <v>2806261</v>
      </c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</row>
    <row r="36" spans="1:161" s="5" customFormat="1" ht="30" customHeight="1">
      <c r="A36" s="71" t="s">
        <v>118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3"/>
    </row>
    <row r="37" spans="1:161" s="5" customFormat="1" ht="15" customHeight="1">
      <c r="A37" s="53" t="s">
        <v>34</v>
      </c>
      <c r="B37" s="54"/>
      <c r="C37" s="54"/>
      <c r="D37" s="54"/>
      <c r="E37" s="54"/>
      <c r="F37" s="22"/>
      <c r="G37" s="56" t="s">
        <v>198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  <c r="Y37" s="46">
        <v>1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16"/>
      <c r="AK37" s="16"/>
      <c r="AL37" s="16"/>
      <c r="AM37" s="16"/>
      <c r="AN37" s="17"/>
      <c r="AO37" s="43">
        <v>13530</v>
      </c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20"/>
      <c r="BC37" s="21"/>
      <c r="BD37" s="19"/>
      <c r="BE37" s="19"/>
      <c r="BF37" s="43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5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5"/>
      <c r="DI37" s="43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20"/>
      <c r="DW37" s="20"/>
      <c r="DX37" s="21"/>
      <c r="DY37" s="46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17"/>
      <c r="EN37" s="15"/>
      <c r="EO37" s="43">
        <v>0</v>
      </c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5"/>
    </row>
    <row r="38" spans="1:161" s="5" customFormat="1" ht="15" customHeight="1">
      <c r="A38" s="53" t="s">
        <v>38</v>
      </c>
      <c r="B38" s="54"/>
      <c r="C38" s="54"/>
      <c r="D38" s="54"/>
      <c r="E38" s="54"/>
      <c r="F38" s="22"/>
      <c r="G38" s="56" t="s">
        <v>199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/>
      <c r="Y38" s="46">
        <v>2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16"/>
      <c r="AK38" s="16"/>
      <c r="AL38" s="16"/>
      <c r="AM38" s="16"/>
      <c r="AN38" s="17"/>
      <c r="AO38" s="43">
        <f aca="true" t="shared" si="2" ref="AO38:AO50">BF38+BX38+CQ38</f>
        <v>0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20"/>
      <c r="BC38" s="21"/>
      <c r="BD38" s="19"/>
      <c r="BE38" s="19"/>
      <c r="BF38" s="43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5"/>
      <c r="CQ38" s="43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5"/>
      <c r="DI38" s="43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20"/>
      <c r="DW38" s="20"/>
      <c r="DX38" s="21"/>
      <c r="DY38" s="46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8"/>
      <c r="EN38" s="15"/>
      <c r="EO38" s="43">
        <f aca="true" t="shared" si="3" ref="EO38:EO49">AO38*12</f>
        <v>0</v>
      </c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5"/>
    </row>
    <row r="39" spans="1:161" s="5" customFormat="1" ht="23.25" customHeight="1">
      <c r="A39" s="53" t="s">
        <v>44</v>
      </c>
      <c r="B39" s="54"/>
      <c r="C39" s="54"/>
      <c r="D39" s="54"/>
      <c r="E39" s="54"/>
      <c r="F39" s="22"/>
      <c r="G39" s="56" t="s">
        <v>200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46">
        <v>22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16"/>
      <c r="AK39" s="16"/>
      <c r="AL39" s="16"/>
      <c r="AM39" s="16"/>
      <c r="AN39" s="17"/>
      <c r="AO39" s="43">
        <f t="shared" si="2"/>
        <v>0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20"/>
      <c r="BC39" s="21"/>
      <c r="BD39" s="19"/>
      <c r="BE39" s="19"/>
      <c r="BF39" s="43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5"/>
      <c r="CQ39" s="43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5"/>
      <c r="DI39" s="43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20"/>
      <c r="DW39" s="20"/>
      <c r="DX39" s="21"/>
      <c r="DY39" s="46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8"/>
      <c r="EN39" s="15"/>
      <c r="EO39" s="43">
        <v>0</v>
      </c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5"/>
    </row>
    <row r="40" spans="1:161" s="5" customFormat="1" ht="23.25" customHeight="1">
      <c r="A40" s="53" t="s">
        <v>99</v>
      </c>
      <c r="B40" s="54"/>
      <c r="C40" s="54"/>
      <c r="D40" s="54"/>
      <c r="E40" s="54"/>
      <c r="F40" s="22"/>
      <c r="G40" s="56" t="s">
        <v>201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8"/>
      <c r="Y40" s="46">
        <v>1.38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16"/>
      <c r="AK40" s="16"/>
      <c r="AL40" s="16"/>
      <c r="AM40" s="16"/>
      <c r="AN40" s="17"/>
      <c r="AO40" s="43">
        <f t="shared" si="2"/>
        <v>0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20"/>
      <c r="BC40" s="21"/>
      <c r="BD40" s="19"/>
      <c r="BE40" s="19"/>
      <c r="BF40" s="43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5"/>
      <c r="CQ40" s="43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5"/>
      <c r="DI40" s="43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20"/>
      <c r="DW40" s="20"/>
      <c r="DX40" s="21"/>
      <c r="DY40" s="46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17"/>
      <c r="EN40" s="15"/>
      <c r="EO40" s="43">
        <f t="shared" si="3"/>
        <v>0</v>
      </c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5"/>
    </row>
    <row r="41" spans="1:161" s="5" customFormat="1" ht="15" customHeight="1">
      <c r="A41" s="53" t="s">
        <v>100</v>
      </c>
      <c r="B41" s="54"/>
      <c r="C41" s="54"/>
      <c r="D41" s="54"/>
      <c r="E41" s="54"/>
      <c r="F41" s="22"/>
      <c r="G41" s="56" t="s">
        <v>202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8"/>
      <c r="Y41" s="46">
        <v>2.75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16"/>
      <c r="AK41" s="16"/>
      <c r="AL41" s="16"/>
      <c r="AM41" s="16"/>
      <c r="AN41" s="17"/>
      <c r="AO41" s="43">
        <f t="shared" si="2"/>
        <v>0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20"/>
      <c r="BC41" s="21"/>
      <c r="BD41" s="19"/>
      <c r="BE41" s="19"/>
      <c r="BF41" s="43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5"/>
      <c r="CQ41" s="43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5"/>
      <c r="DI41" s="43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20"/>
      <c r="DW41" s="20"/>
      <c r="DX41" s="21"/>
      <c r="DY41" s="46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17"/>
      <c r="EN41" s="15"/>
      <c r="EO41" s="43">
        <f t="shared" si="3"/>
        <v>0</v>
      </c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5"/>
    </row>
    <row r="42" spans="1:161" s="5" customFormat="1" ht="15" customHeight="1">
      <c r="A42" s="53" t="s">
        <v>101</v>
      </c>
      <c r="B42" s="54"/>
      <c r="C42" s="54"/>
      <c r="D42" s="54"/>
      <c r="E42" s="54"/>
      <c r="F42" s="22"/>
      <c r="G42" s="56" t="s">
        <v>123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46">
        <v>0.5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16"/>
      <c r="AK42" s="16"/>
      <c r="AL42" s="16"/>
      <c r="AM42" s="16"/>
      <c r="AN42" s="17"/>
      <c r="AO42" s="43">
        <f>BF42+BX42+CQ42</f>
        <v>0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20"/>
      <c r="BC42" s="21"/>
      <c r="BD42" s="19"/>
      <c r="BE42" s="19"/>
      <c r="BF42" s="43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5"/>
      <c r="CQ42" s="43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5"/>
      <c r="DI42" s="43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20"/>
      <c r="DW42" s="20"/>
      <c r="DX42" s="21"/>
      <c r="DY42" s="46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17"/>
      <c r="EN42" s="15"/>
      <c r="EO42" s="43">
        <f t="shared" si="3"/>
        <v>0</v>
      </c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5"/>
    </row>
    <row r="43" spans="1:161" s="5" customFormat="1" ht="15" customHeight="1">
      <c r="A43" s="53" t="s">
        <v>102</v>
      </c>
      <c r="B43" s="54"/>
      <c r="C43" s="54"/>
      <c r="D43" s="54"/>
      <c r="E43" s="54"/>
      <c r="F43" s="22"/>
      <c r="G43" s="56" t="s">
        <v>203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46">
        <v>1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16"/>
      <c r="AK43" s="16"/>
      <c r="AL43" s="16"/>
      <c r="AM43" s="16"/>
      <c r="AN43" s="17"/>
      <c r="AO43" s="43">
        <f t="shared" si="2"/>
        <v>0</v>
      </c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20"/>
      <c r="BC43" s="21"/>
      <c r="BD43" s="19"/>
      <c r="BE43" s="19"/>
      <c r="BF43" s="43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5"/>
      <c r="CQ43" s="43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5"/>
      <c r="DI43" s="43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20"/>
      <c r="DW43" s="20"/>
      <c r="DX43" s="21"/>
      <c r="DY43" s="46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8"/>
      <c r="EN43" s="15"/>
      <c r="EO43" s="43">
        <f t="shared" si="3"/>
        <v>0</v>
      </c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5"/>
    </row>
    <row r="44" spans="1:161" s="5" customFormat="1" ht="15" customHeight="1">
      <c r="A44" s="53" t="s">
        <v>103</v>
      </c>
      <c r="B44" s="54"/>
      <c r="C44" s="54"/>
      <c r="D44" s="54"/>
      <c r="E44" s="54"/>
      <c r="F44" s="22"/>
      <c r="G44" s="56" t="s">
        <v>204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/>
      <c r="Y44" s="46">
        <v>2</v>
      </c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16"/>
      <c r="AK44" s="16"/>
      <c r="AL44" s="16"/>
      <c r="AM44" s="16"/>
      <c r="AN44" s="17"/>
      <c r="AO44" s="43">
        <f t="shared" si="2"/>
        <v>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20"/>
      <c r="BC44" s="21"/>
      <c r="BD44" s="19"/>
      <c r="BE44" s="19"/>
      <c r="BF44" s="43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5"/>
      <c r="CQ44" s="43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5"/>
      <c r="DI44" s="43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20"/>
      <c r="DW44" s="20"/>
      <c r="DX44" s="21"/>
      <c r="DY44" s="46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17"/>
      <c r="EN44" s="15"/>
      <c r="EO44" s="43">
        <f t="shared" si="3"/>
        <v>0</v>
      </c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5"/>
    </row>
    <row r="45" spans="1:161" s="5" customFormat="1" ht="15" customHeight="1">
      <c r="A45" s="53" t="s">
        <v>104</v>
      </c>
      <c r="B45" s="54"/>
      <c r="C45" s="54"/>
      <c r="D45" s="54"/>
      <c r="E45" s="54"/>
      <c r="F45" s="22"/>
      <c r="G45" s="56" t="s">
        <v>124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46">
        <v>1</v>
      </c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16"/>
      <c r="AK45" s="16"/>
      <c r="AL45" s="16"/>
      <c r="AM45" s="16"/>
      <c r="AN45" s="17"/>
      <c r="AO45" s="43">
        <f t="shared" si="2"/>
        <v>0</v>
      </c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20"/>
      <c r="BC45" s="21"/>
      <c r="BD45" s="19"/>
      <c r="BE45" s="19"/>
      <c r="BF45" s="43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5"/>
      <c r="CQ45" s="43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5"/>
      <c r="DI45" s="43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20"/>
      <c r="DW45" s="20"/>
      <c r="DX45" s="21"/>
      <c r="DY45" s="46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17"/>
      <c r="EN45" s="15"/>
      <c r="EO45" s="43">
        <f t="shared" si="3"/>
        <v>0</v>
      </c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5" customFormat="1" ht="15" customHeight="1">
      <c r="A46" s="53" t="s">
        <v>119</v>
      </c>
      <c r="B46" s="54"/>
      <c r="C46" s="54"/>
      <c r="D46" s="54"/>
      <c r="E46" s="54"/>
      <c r="F46" s="2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8"/>
      <c r="Y46" s="46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16"/>
      <c r="AK46" s="16"/>
      <c r="AL46" s="16"/>
      <c r="AM46" s="16"/>
      <c r="AN46" s="17"/>
      <c r="AO46" s="43">
        <f t="shared" si="2"/>
        <v>0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20"/>
      <c r="BC46" s="21"/>
      <c r="BD46" s="19"/>
      <c r="BE46" s="19"/>
      <c r="BF46" s="43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5"/>
      <c r="CQ46" s="43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5"/>
      <c r="DI46" s="43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20"/>
      <c r="DW46" s="20"/>
      <c r="DX46" s="21"/>
      <c r="DY46" s="46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17"/>
      <c r="EN46" s="15"/>
      <c r="EO46" s="43">
        <f t="shared" si="3"/>
        <v>0</v>
      </c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5" customFormat="1" ht="15" customHeight="1">
      <c r="A47" s="53" t="s">
        <v>120</v>
      </c>
      <c r="B47" s="54"/>
      <c r="C47" s="54"/>
      <c r="D47" s="54"/>
      <c r="E47" s="54"/>
      <c r="F47" s="2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  <c r="Y47" s="46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16"/>
      <c r="AK47" s="16"/>
      <c r="AL47" s="16"/>
      <c r="AM47" s="16"/>
      <c r="AN47" s="17"/>
      <c r="AO47" s="43">
        <f t="shared" si="2"/>
        <v>0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20"/>
      <c r="BC47" s="21"/>
      <c r="BD47" s="19"/>
      <c r="BE47" s="19"/>
      <c r="BF47" s="43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5"/>
      <c r="CQ47" s="43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5"/>
      <c r="DI47" s="43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20"/>
      <c r="DW47" s="20"/>
      <c r="DX47" s="21"/>
      <c r="DY47" s="46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17"/>
      <c r="EN47" s="15"/>
      <c r="EO47" s="43">
        <f t="shared" si="3"/>
        <v>0</v>
      </c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5"/>
    </row>
    <row r="48" spans="1:161" s="5" customFormat="1" ht="15" customHeight="1">
      <c r="A48" s="53" t="s">
        <v>121</v>
      </c>
      <c r="B48" s="54"/>
      <c r="C48" s="54"/>
      <c r="D48" s="54"/>
      <c r="E48" s="54"/>
      <c r="F48" s="2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/>
      <c r="Y48" s="46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16"/>
      <c r="AK48" s="16"/>
      <c r="AL48" s="16"/>
      <c r="AM48" s="16"/>
      <c r="AN48" s="17"/>
      <c r="AO48" s="43">
        <f t="shared" si="2"/>
        <v>0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20"/>
      <c r="BC48" s="21"/>
      <c r="BD48" s="19"/>
      <c r="BE48" s="19"/>
      <c r="BF48" s="43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5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5"/>
      <c r="CQ48" s="43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5"/>
      <c r="DI48" s="43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20"/>
      <c r="DW48" s="20"/>
      <c r="DX48" s="21"/>
      <c r="DY48" s="46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17"/>
      <c r="EN48" s="15"/>
      <c r="EO48" s="43">
        <f t="shared" si="3"/>
        <v>0</v>
      </c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5"/>
    </row>
    <row r="49" spans="1:161" s="5" customFormat="1" ht="15" customHeight="1">
      <c r="A49" s="53" t="s">
        <v>122</v>
      </c>
      <c r="B49" s="54"/>
      <c r="C49" s="54"/>
      <c r="D49" s="54"/>
      <c r="E49" s="54"/>
      <c r="F49" s="22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8"/>
      <c r="Y49" s="46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16"/>
      <c r="AK49" s="16"/>
      <c r="AL49" s="16"/>
      <c r="AM49" s="16"/>
      <c r="AN49" s="17"/>
      <c r="AO49" s="43">
        <f t="shared" si="2"/>
        <v>0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20"/>
      <c r="BC49" s="21"/>
      <c r="BD49" s="19"/>
      <c r="BE49" s="19"/>
      <c r="BF49" s="43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5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5"/>
      <c r="CQ49" s="43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5"/>
      <c r="DI49" s="43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20"/>
      <c r="DW49" s="20"/>
      <c r="DX49" s="21"/>
      <c r="DY49" s="46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17"/>
      <c r="EN49" s="15"/>
      <c r="EO49" s="43">
        <f t="shared" si="3"/>
        <v>0</v>
      </c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5" customFormat="1" ht="15" customHeight="1">
      <c r="A50" s="53"/>
      <c r="B50" s="54"/>
      <c r="C50" s="54"/>
      <c r="D50" s="54"/>
      <c r="E50" s="54"/>
      <c r="F50" s="22"/>
      <c r="G50" s="67" t="s">
        <v>112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70">
        <f>SUM(Y37:Y49)</f>
        <v>33.629999999999995</v>
      </c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16"/>
      <c r="AK50" s="16"/>
      <c r="AL50" s="16"/>
      <c r="AM50" s="16"/>
      <c r="AN50" s="17"/>
      <c r="AO50" s="40">
        <f t="shared" si="2"/>
        <v>0</v>
      </c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20"/>
      <c r="BC50" s="21"/>
      <c r="BD50" s="19"/>
      <c r="BE50" s="19"/>
      <c r="BF50" s="43">
        <f>SUM(BF37:BF49)</f>
        <v>0</v>
      </c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5"/>
      <c r="BX50" s="43">
        <f>SUM(BX37:BX49)</f>
        <v>0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5"/>
      <c r="CQ50" s="43">
        <f>SUM(CQ37:CQ49)</f>
        <v>0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5"/>
      <c r="DI50" s="43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20"/>
      <c r="DW50" s="20"/>
      <c r="DX50" s="21"/>
      <c r="DY50" s="46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8"/>
      <c r="EN50" s="15"/>
      <c r="EO50" s="40">
        <f>SUM(EO37:EO49)</f>
        <v>0</v>
      </c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2"/>
    </row>
    <row r="51" spans="1:161" s="5" customFormat="1" ht="46.5" customHeight="1">
      <c r="A51" s="71" t="s">
        <v>126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3"/>
    </row>
    <row r="52" spans="1:161" s="5" customFormat="1" ht="15" customHeight="1">
      <c r="A52" s="79">
        <v>1</v>
      </c>
      <c r="B52" s="80"/>
      <c r="C52" s="80"/>
      <c r="D52" s="80"/>
      <c r="E52" s="80"/>
      <c r="F52" s="81"/>
      <c r="G52" s="56" t="s">
        <v>205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79">
        <v>0.5</v>
      </c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1"/>
      <c r="AO52" s="76">
        <f>BF52+BX52+CQ52+DI52</f>
        <v>0</v>
      </c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8"/>
      <c r="BD52" s="18"/>
      <c r="BE52" s="18">
        <f>SUM(AO52:BD52)</f>
        <v>0</v>
      </c>
      <c r="BF52" s="43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5"/>
      <c r="BX52" s="76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8"/>
      <c r="CQ52" s="76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8"/>
      <c r="DI52" s="76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8"/>
      <c r="DY52" s="79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1"/>
      <c r="EO52" s="43">
        <f aca="true" t="shared" si="4" ref="EO52:EO62">AO52*12</f>
        <v>0</v>
      </c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5" customFormat="1" ht="15" customHeight="1">
      <c r="A53" s="79">
        <v>2</v>
      </c>
      <c r="B53" s="80"/>
      <c r="C53" s="80"/>
      <c r="D53" s="80"/>
      <c r="E53" s="80"/>
      <c r="F53" s="81"/>
      <c r="G53" s="56" t="s">
        <v>115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79">
        <v>2</v>
      </c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1"/>
      <c r="AO53" s="76">
        <f>BF53+BX53+CQ53+DI53</f>
        <v>0</v>
      </c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8"/>
      <c r="BD53" s="18"/>
      <c r="BE53" s="18">
        <f>SUM(AO53:BD53)</f>
        <v>0</v>
      </c>
      <c r="BF53" s="43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5"/>
      <c r="BX53" s="76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8"/>
      <c r="CQ53" s="76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8"/>
      <c r="DI53" s="76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8"/>
      <c r="DY53" s="79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1"/>
      <c r="EO53" s="43">
        <f t="shared" si="4"/>
        <v>0</v>
      </c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5"/>
    </row>
    <row r="54" spans="1:161" s="5" customFormat="1" ht="15" customHeight="1">
      <c r="A54" s="79">
        <v>3</v>
      </c>
      <c r="B54" s="80"/>
      <c r="C54" s="80"/>
      <c r="D54" s="80"/>
      <c r="E54" s="80"/>
      <c r="F54" s="81"/>
      <c r="G54" s="56" t="s">
        <v>206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79">
        <v>2</v>
      </c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1"/>
      <c r="AO54" s="76">
        <f>BF54+BX54+CQ54+DI54</f>
        <v>0</v>
      </c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8"/>
      <c r="BD54" s="18"/>
      <c r="BE54" s="18">
        <f>SUM(AO54:BD54)</f>
        <v>0</v>
      </c>
      <c r="BF54" s="43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5"/>
      <c r="BX54" s="76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8"/>
      <c r="CQ54" s="76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8"/>
      <c r="DI54" s="76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8"/>
      <c r="DY54" s="79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1"/>
      <c r="EO54" s="43">
        <f t="shared" si="4"/>
        <v>0</v>
      </c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  <row r="55" spans="1:161" s="5" customFormat="1" ht="15" customHeight="1">
      <c r="A55" s="66" t="s">
        <v>99</v>
      </c>
      <c r="B55" s="66"/>
      <c r="C55" s="66"/>
      <c r="D55" s="66"/>
      <c r="E55" s="66"/>
      <c r="F55" s="66"/>
      <c r="G55" s="56" t="s">
        <v>207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46">
        <v>1</v>
      </c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8"/>
      <c r="AO55" s="52">
        <f>BF55+BX55+CQ55+DI55</f>
        <v>0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43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5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43">
        <f t="shared" si="4"/>
        <v>0</v>
      </c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  <row r="56" spans="1:161" s="5" customFormat="1" ht="15" customHeight="1">
      <c r="A56" s="53" t="s">
        <v>100</v>
      </c>
      <c r="B56" s="54"/>
      <c r="C56" s="54"/>
      <c r="D56" s="54"/>
      <c r="E56" s="54"/>
      <c r="F56" s="55"/>
      <c r="G56" s="59" t="s">
        <v>114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46">
        <v>1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8"/>
      <c r="AO56" s="43">
        <f>BF56+BX56+CQ56+DI56</f>
        <v>0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5"/>
      <c r="BD56" s="19"/>
      <c r="BE56" s="19">
        <f>SUM(AO56:BD56)</f>
        <v>0</v>
      </c>
      <c r="BF56" s="43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5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5"/>
      <c r="CQ56" s="43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5"/>
      <c r="DI56" s="43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5"/>
      <c r="DY56" s="46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8"/>
      <c r="EO56" s="43">
        <f t="shared" si="4"/>
        <v>0</v>
      </c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5"/>
    </row>
    <row r="57" spans="1:161" s="5" customFormat="1" ht="15" customHeight="1">
      <c r="A57" s="66" t="s">
        <v>101</v>
      </c>
      <c r="B57" s="66"/>
      <c r="C57" s="66"/>
      <c r="D57" s="66"/>
      <c r="E57" s="66"/>
      <c r="F57" s="66"/>
      <c r="G57" s="59" t="s">
        <v>208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  <c r="Y57" s="46">
        <v>14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52">
        <f>BF57+BX57+CQ57</f>
        <v>0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43">
        <f t="shared" si="4"/>
        <v>0</v>
      </c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5"/>
    </row>
    <row r="58" spans="1:161" s="5" customFormat="1" ht="15" customHeight="1">
      <c r="A58" s="53" t="s">
        <v>102</v>
      </c>
      <c r="B58" s="54"/>
      <c r="C58" s="54"/>
      <c r="D58" s="54"/>
      <c r="E58" s="54"/>
      <c r="F58" s="55"/>
      <c r="G58" s="59" t="s">
        <v>209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46">
        <v>1</v>
      </c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8"/>
      <c r="AO58" s="43">
        <f>BF58+BX58+CQ58+DI58</f>
        <v>0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5"/>
      <c r="BD58" s="19"/>
      <c r="BE58" s="19">
        <f>SUM(AO58:BD58)</f>
        <v>0</v>
      </c>
      <c r="BF58" s="43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5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5"/>
      <c r="CQ58" s="43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5"/>
      <c r="DI58" s="43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5"/>
      <c r="DY58" s="46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8"/>
      <c r="EO58" s="43">
        <f t="shared" si="4"/>
        <v>0</v>
      </c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5"/>
    </row>
    <row r="59" spans="1:161" s="5" customFormat="1" ht="15" customHeight="1">
      <c r="A59" s="53" t="s">
        <v>103</v>
      </c>
      <c r="B59" s="54"/>
      <c r="C59" s="54"/>
      <c r="D59" s="54"/>
      <c r="E59" s="54"/>
      <c r="F59" s="55"/>
      <c r="G59" s="59" t="s">
        <v>210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Y59" s="46">
        <v>1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  <c r="AO59" s="43">
        <f>BF59+BX59+CQ59+DI59</f>
        <v>0</v>
      </c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5"/>
      <c r="BD59" s="19"/>
      <c r="BE59" s="19">
        <f>SUM(AO59:BD59)</f>
        <v>0</v>
      </c>
      <c r="BF59" s="43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5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5"/>
      <c r="CQ59" s="43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5"/>
      <c r="DI59" s="43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5"/>
      <c r="DY59" s="46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8"/>
      <c r="EO59" s="43">
        <f>AO59*12</f>
        <v>0</v>
      </c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5"/>
    </row>
    <row r="60" spans="1:161" s="5" customFormat="1" ht="15" customHeight="1">
      <c r="A60" s="53" t="s">
        <v>104</v>
      </c>
      <c r="B60" s="54"/>
      <c r="C60" s="54"/>
      <c r="D60" s="54"/>
      <c r="E60" s="54"/>
      <c r="F60" s="55"/>
      <c r="G60" s="59" t="s">
        <v>211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  <c r="Y60" s="46">
        <v>0.5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  <c r="AO60" s="43">
        <f>BF60+BX60+CQ60+DI60</f>
        <v>0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5"/>
      <c r="BD60" s="19"/>
      <c r="BE60" s="19">
        <f>SUM(AO60:BD60)</f>
        <v>0</v>
      </c>
      <c r="BF60" s="43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5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5"/>
      <c r="CQ60" s="43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5"/>
      <c r="DI60" s="43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5"/>
      <c r="DY60" s="46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8"/>
      <c r="EO60" s="43">
        <f t="shared" si="4"/>
        <v>0</v>
      </c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5"/>
    </row>
    <row r="61" spans="1:161" s="5" customFormat="1" ht="15" customHeight="1">
      <c r="A61" s="66" t="s">
        <v>119</v>
      </c>
      <c r="B61" s="66"/>
      <c r="C61" s="66"/>
      <c r="D61" s="66"/>
      <c r="E61" s="66"/>
      <c r="F61" s="66"/>
      <c r="G61" s="56" t="s">
        <v>116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  <c r="Y61" s="46">
        <v>1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8"/>
      <c r="AO61" s="52">
        <f>BF61+BX61+CQ61+DI61</f>
        <v>0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43">
        <f t="shared" si="4"/>
        <v>0</v>
      </c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5"/>
    </row>
    <row r="62" spans="1:161" s="5" customFormat="1" ht="15" customHeight="1">
      <c r="A62" s="53"/>
      <c r="B62" s="54"/>
      <c r="C62" s="54"/>
      <c r="D62" s="54"/>
      <c r="E62" s="54"/>
      <c r="F62" s="55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8"/>
      <c r="Y62" s="46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16"/>
      <c r="AK62" s="16"/>
      <c r="AL62" s="16"/>
      <c r="AM62" s="16"/>
      <c r="AN62" s="17"/>
      <c r="AO62" s="43">
        <f>BF62+BX62+CQ62</f>
        <v>0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5"/>
      <c r="BD62" s="19"/>
      <c r="BE62" s="19">
        <f>SUM(AO62:BD62)</f>
        <v>0</v>
      </c>
      <c r="BF62" s="43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5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5"/>
      <c r="CQ62" s="43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5"/>
      <c r="DI62" s="43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5"/>
      <c r="DY62" s="46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8"/>
      <c r="EN62" s="15"/>
      <c r="EO62" s="43">
        <f t="shared" si="4"/>
        <v>0</v>
      </c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5"/>
    </row>
    <row r="63" spans="1:161" s="5" customFormat="1" ht="15" customHeight="1">
      <c r="A63" s="53"/>
      <c r="B63" s="54"/>
      <c r="C63" s="54"/>
      <c r="D63" s="54"/>
      <c r="E63" s="54"/>
      <c r="F63" s="22"/>
      <c r="G63" s="67" t="s">
        <v>112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9"/>
      <c r="Y63" s="99">
        <f>SUM(Y52:Y61)</f>
        <v>24</v>
      </c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39">
        <f>SUM(AO52:AO62)</f>
        <v>0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52">
        <f>SUM(BF52:BF62)</f>
        <v>0</v>
      </c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>
        <f>SUM(BX52:BX62)</f>
        <v>0</v>
      </c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>
        <f>SUM(CQ52:CQ62)</f>
        <v>0</v>
      </c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39">
        <f>SUM(EO52:EO62)</f>
        <v>0</v>
      </c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</row>
    <row r="64" spans="1:161" s="5" customFormat="1" ht="15" customHeight="1">
      <c r="A64" s="36" t="s">
        <v>173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8"/>
      <c r="EN64" s="15"/>
      <c r="EO64" s="40">
        <f>EO63+EO50</f>
        <v>0</v>
      </c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2"/>
    </row>
    <row r="65" spans="1:161" s="5" customFormat="1" ht="31.5" customHeight="1">
      <c r="A65" s="71" t="s">
        <v>127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3"/>
    </row>
    <row r="66" spans="1:161" s="5" customFormat="1" ht="23.25" customHeight="1">
      <c r="A66" s="53" t="s">
        <v>34</v>
      </c>
      <c r="B66" s="54"/>
      <c r="C66" s="54"/>
      <c r="D66" s="54"/>
      <c r="E66" s="54"/>
      <c r="F66" s="22"/>
      <c r="G66" s="56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8"/>
      <c r="Y66" s="46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16"/>
      <c r="AK66" s="16"/>
      <c r="AL66" s="16"/>
      <c r="AM66" s="16"/>
      <c r="AN66" s="17"/>
      <c r="AO66" s="43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20"/>
      <c r="BC66" s="21"/>
      <c r="BD66" s="19"/>
      <c r="BE66" s="19"/>
      <c r="BF66" s="43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5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5"/>
      <c r="CQ66" s="43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5"/>
      <c r="DI66" s="43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20"/>
      <c r="DW66" s="20"/>
      <c r="DX66" s="21"/>
      <c r="DY66" s="46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8"/>
      <c r="EN66" s="30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5"/>
    </row>
    <row r="67" spans="1:161" s="5" customFormat="1" ht="15" customHeight="1">
      <c r="A67" s="53"/>
      <c r="B67" s="54"/>
      <c r="C67" s="54"/>
      <c r="D67" s="54"/>
      <c r="E67" s="54"/>
      <c r="F67" s="22"/>
      <c r="G67" s="67" t="s">
        <v>112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9"/>
      <c r="Y67" s="46">
        <f>SUM(Y66)</f>
        <v>0</v>
      </c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16"/>
      <c r="AK67" s="16"/>
      <c r="AL67" s="16"/>
      <c r="AM67" s="16"/>
      <c r="AN67" s="17"/>
      <c r="AO67" s="40">
        <f>SUM(AO66)</f>
        <v>0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20"/>
      <c r="BC67" s="21"/>
      <c r="BD67" s="19"/>
      <c r="BE67" s="19"/>
      <c r="BF67" s="43">
        <f>SUM(BF66)</f>
        <v>0</v>
      </c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5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5"/>
      <c r="CQ67" s="43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5"/>
      <c r="DI67" s="43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20"/>
      <c r="DW67" s="20"/>
      <c r="DX67" s="21"/>
      <c r="DY67" s="46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17"/>
      <c r="EN67" s="15"/>
      <c r="EO67" s="40">
        <f>SUM(EO66)</f>
        <v>0</v>
      </c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2"/>
    </row>
    <row r="68" spans="1:161" s="5" customFormat="1" ht="15" customHeight="1">
      <c r="A68" s="103" t="s">
        <v>113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5"/>
    </row>
    <row r="69" spans="1:161" s="5" customFormat="1" ht="15" customHeight="1">
      <c r="A69" s="53" t="s">
        <v>34</v>
      </c>
      <c r="B69" s="54"/>
      <c r="C69" s="54"/>
      <c r="D69" s="54"/>
      <c r="E69" s="54"/>
      <c r="F69" s="22"/>
      <c r="G69" s="56" t="s">
        <v>128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8"/>
      <c r="Y69" s="46">
        <v>9</v>
      </c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16"/>
      <c r="AK69" s="16"/>
      <c r="AL69" s="16"/>
      <c r="AM69" s="16"/>
      <c r="AN69" s="17"/>
      <c r="AO69" s="43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20"/>
      <c r="BC69" s="21"/>
      <c r="BD69" s="19"/>
      <c r="BE69" s="19"/>
      <c r="BF69" s="43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5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5"/>
      <c r="CQ69" s="43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5"/>
      <c r="DI69" s="43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20"/>
      <c r="DW69" s="20"/>
      <c r="DX69" s="21"/>
      <c r="DY69" s="46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8"/>
      <c r="EN69" s="30"/>
      <c r="EO69" s="44">
        <v>0</v>
      </c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5"/>
    </row>
    <row r="70" spans="1:161" s="5" customFormat="1" ht="15" customHeight="1">
      <c r="A70" s="53"/>
      <c r="B70" s="54"/>
      <c r="C70" s="54"/>
      <c r="D70" s="54"/>
      <c r="E70" s="54"/>
      <c r="F70" s="22"/>
      <c r="G70" s="67" t="s">
        <v>112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9"/>
      <c r="Y70" s="46">
        <f>SUM(Y69)</f>
        <v>9</v>
      </c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16"/>
      <c r="AK70" s="16"/>
      <c r="AL70" s="16"/>
      <c r="AM70" s="16"/>
      <c r="AN70" s="17"/>
      <c r="AO70" s="40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20"/>
      <c r="BC70" s="21"/>
      <c r="BD70" s="19"/>
      <c r="BE70" s="19"/>
      <c r="BF70" s="43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5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5"/>
      <c r="CQ70" s="43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5"/>
      <c r="DI70" s="43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20"/>
      <c r="DW70" s="20"/>
      <c r="DX70" s="21"/>
      <c r="DY70" s="4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17"/>
      <c r="EN70" s="15"/>
      <c r="EO70" s="40">
        <v>0</v>
      </c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2"/>
    </row>
    <row r="71" spans="1:161" s="5" customFormat="1" ht="15" customHeight="1">
      <c r="A71" s="103" t="s">
        <v>130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5"/>
    </row>
    <row r="72" spans="1:161" s="5" customFormat="1" ht="15" customHeight="1">
      <c r="A72" s="53" t="s">
        <v>34</v>
      </c>
      <c r="B72" s="54"/>
      <c r="C72" s="54"/>
      <c r="D72" s="54"/>
      <c r="E72" s="54"/>
      <c r="F72" s="22"/>
      <c r="G72" s="56" t="s">
        <v>129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8"/>
      <c r="Y72" s="46">
        <v>28.58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16"/>
      <c r="AK72" s="16"/>
      <c r="AL72" s="16"/>
      <c r="AM72" s="16"/>
      <c r="AN72" s="17"/>
      <c r="AO72" s="43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20"/>
      <c r="BC72" s="21"/>
      <c r="BD72" s="19"/>
      <c r="BE72" s="19"/>
      <c r="BF72" s="43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5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5"/>
      <c r="CQ72" s="43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5"/>
      <c r="DI72" s="43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20"/>
      <c r="DW72" s="20"/>
      <c r="DX72" s="21"/>
      <c r="DY72" s="46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8"/>
      <c r="EN72" s="30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5"/>
    </row>
    <row r="73" spans="1:161" s="5" customFormat="1" ht="15" customHeight="1">
      <c r="A73" s="53"/>
      <c r="B73" s="54"/>
      <c r="C73" s="54"/>
      <c r="D73" s="54"/>
      <c r="E73" s="54"/>
      <c r="F73" s="22"/>
      <c r="G73" s="67" t="s">
        <v>112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9"/>
      <c r="Y73" s="46">
        <f>SUM(Y72)</f>
        <v>28.58</v>
      </c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16"/>
      <c r="AK73" s="16"/>
      <c r="AL73" s="16"/>
      <c r="AM73" s="16"/>
      <c r="AN73" s="17"/>
      <c r="AO73" s="40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20"/>
      <c r="BC73" s="21"/>
      <c r="BD73" s="19"/>
      <c r="BE73" s="19"/>
      <c r="BF73" s="43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5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5"/>
      <c r="CQ73" s="43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5"/>
      <c r="DI73" s="43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20"/>
      <c r="DW73" s="20"/>
      <c r="DX73" s="21"/>
      <c r="DY73" s="46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17"/>
      <c r="EN73" s="15"/>
      <c r="EO73" s="40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2"/>
    </row>
    <row r="74" spans="1:161" s="5" customFormat="1" ht="15" customHeight="1">
      <c r="A74" s="36" t="s">
        <v>174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8"/>
      <c r="EN74" s="15"/>
      <c r="EO74" s="39">
        <f>EO67+EO70+EO73</f>
        <v>0</v>
      </c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</row>
    <row r="75" spans="1:161" s="5" customFormat="1" ht="30" customHeight="1">
      <c r="A75" s="62" t="s">
        <v>131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4"/>
    </row>
    <row r="76" spans="1:161" s="5" customFormat="1" ht="15" customHeight="1">
      <c r="A76" s="66" t="s">
        <v>34</v>
      </c>
      <c r="B76" s="66"/>
      <c r="C76" s="66"/>
      <c r="D76" s="66"/>
      <c r="E76" s="66"/>
      <c r="F76" s="29"/>
      <c r="G76" s="59" t="s">
        <v>192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1"/>
      <c r="Y76" s="46">
        <v>1</v>
      </c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16"/>
      <c r="AK76" s="16"/>
      <c r="AL76" s="16"/>
      <c r="AM76" s="16"/>
      <c r="AN76" s="17"/>
      <c r="AO76" s="43">
        <v>2000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20"/>
      <c r="BC76" s="20"/>
      <c r="BD76" s="20"/>
      <c r="BE76" s="21"/>
      <c r="BF76" s="43">
        <v>2000</v>
      </c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5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5"/>
      <c r="CQ76" s="43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5"/>
      <c r="DI76" s="43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20"/>
      <c r="DW76" s="20"/>
      <c r="DX76" s="2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2">
        <v>18000</v>
      </c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1:161" s="5" customFormat="1" ht="15" customHeight="1">
      <c r="A77" s="53" t="s">
        <v>38</v>
      </c>
      <c r="B77" s="54"/>
      <c r="C77" s="54"/>
      <c r="D77" s="54"/>
      <c r="E77" s="55"/>
      <c r="F77" s="29"/>
      <c r="G77" s="56" t="s">
        <v>124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6">
        <v>1</v>
      </c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16"/>
      <c r="AK77" s="16"/>
      <c r="AL77" s="16"/>
      <c r="AM77" s="16"/>
      <c r="AN77" s="17"/>
      <c r="AO77" s="43">
        <v>1750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20"/>
      <c r="BC77" s="20"/>
      <c r="BD77" s="20"/>
      <c r="BE77" s="21"/>
      <c r="BF77" s="43">
        <v>1750</v>
      </c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5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5"/>
      <c r="CQ77" s="43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5"/>
      <c r="DI77" s="43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20"/>
      <c r="DW77" s="20"/>
      <c r="DX77" s="2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2">
        <v>15750</v>
      </c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1:161" s="5" customFormat="1" ht="15" customHeight="1">
      <c r="A78" s="53" t="s">
        <v>44</v>
      </c>
      <c r="B78" s="54"/>
      <c r="C78" s="54"/>
      <c r="D78" s="54"/>
      <c r="E78" s="55"/>
      <c r="F78" s="29"/>
      <c r="G78" s="59" t="s">
        <v>193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6">
        <v>3</v>
      </c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16"/>
      <c r="AK78" s="16"/>
      <c r="AL78" s="16"/>
      <c r="AM78" s="16"/>
      <c r="AN78" s="17"/>
      <c r="AO78" s="43">
        <v>14028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20"/>
      <c r="BC78" s="20"/>
      <c r="BD78" s="20"/>
      <c r="BE78" s="21"/>
      <c r="BF78" s="43">
        <v>4676</v>
      </c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5"/>
      <c r="BX78" s="43">
        <v>1457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5"/>
      <c r="CQ78" s="43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5"/>
      <c r="DI78" s="43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20"/>
      <c r="DW78" s="20"/>
      <c r="DX78" s="21"/>
      <c r="DY78" s="46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8"/>
      <c r="EM78" s="43">
        <v>127707</v>
      </c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5"/>
    </row>
    <row r="79" spans="1:161" s="5" customFormat="1" ht="15" customHeight="1">
      <c r="A79" s="53" t="s">
        <v>99</v>
      </c>
      <c r="B79" s="54"/>
      <c r="C79" s="54"/>
      <c r="D79" s="54"/>
      <c r="E79" s="55"/>
      <c r="F79" s="29"/>
      <c r="G79" s="5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46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16"/>
      <c r="AK79" s="16"/>
      <c r="AL79" s="16"/>
      <c r="AM79" s="16"/>
      <c r="AN79" s="17"/>
      <c r="AO79" s="43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20"/>
      <c r="BC79" s="20"/>
      <c r="BD79" s="20"/>
      <c r="BE79" s="21"/>
      <c r="BF79" s="43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5"/>
      <c r="BX79" s="43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5"/>
      <c r="CQ79" s="43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5"/>
      <c r="DI79" s="43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20"/>
      <c r="DW79" s="20"/>
      <c r="DX79" s="21"/>
      <c r="DY79" s="46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8"/>
      <c r="EM79" s="43">
        <f>AO79*12</f>
        <v>0</v>
      </c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5"/>
    </row>
    <row r="80" spans="1:161" s="5" customFormat="1" ht="15" customHeight="1">
      <c r="A80" s="66"/>
      <c r="B80" s="66"/>
      <c r="C80" s="66"/>
      <c r="D80" s="66"/>
      <c r="E80" s="66"/>
      <c r="F80" s="29"/>
      <c r="G80" s="67" t="s">
        <v>112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9"/>
      <c r="Y80" s="70">
        <f>SUM(Y76:Y79)</f>
        <v>5</v>
      </c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16"/>
      <c r="AK80" s="16"/>
      <c r="AL80" s="16"/>
      <c r="AM80" s="16"/>
      <c r="AN80" s="17"/>
      <c r="AO80" s="43">
        <f>SUM(AO76:AO79)</f>
        <v>17778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20"/>
      <c r="BC80" s="20"/>
      <c r="BD80" s="20"/>
      <c r="BE80" s="21"/>
      <c r="BF80" s="43">
        <f>SUM(BF76:BF79)</f>
        <v>8426</v>
      </c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5"/>
      <c r="BX80" s="43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5"/>
      <c r="CQ80" s="43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5"/>
      <c r="DI80" s="43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20"/>
      <c r="DW80" s="20"/>
      <c r="DX80" s="21"/>
      <c r="DY80" s="46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8"/>
      <c r="EM80" s="40">
        <f>SUM(EM76:EM79)</f>
        <v>161457</v>
      </c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2"/>
    </row>
    <row r="81" spans="1:161" s="5" customFormat="1" ht="17.25" customHeight="1">
      <c r="A81" s="36" t="s">
        <v>175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8"/>
      <c r="EM81" s="40">
        <f>EM80+EO73+EO70+EO67+EO63+EO50+EO34+EO31+EO22</f>
        <v>2967718</v>
      </c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</sheetData>
  <sheetProtection/>
  <mergeCells count="555">
    <mergeCell ref="DY72:EM72"/>
    <mergeCell ref="EO72:FE72"/>
    <mergeCell ref="A73:E73"/>
    <mergeCell ref="AO73:BA73"/>
    <mergeCell ref="DI73:DU73"/>
    <mergeCell ref="DY73:EL73"/>
    <mergeCell ref="CQ73:DH73"/>
    <mergeCell ref="EO73:FE73"/>
    <mergeCell ref="G73:X73"/>
    <mergeCell ref="Y73:AI73"/>
    <mergeCell ref="EO70:FE70"/>
    <mergeCell ref="A71:FE71"/>
    <mergeCell ref="A72:E72"/>
    <mergeCell ref="G72:X72"/>
    <mergeCell ref="Y72:AI72"/>
    <mergeCell ref="AO72:BA72"/>
    <mergeCell ref="BF72:BW72"/>
    <mergeCell ref="BX72:CP72"/>
    <mergeCell ref="CQ72:DH72"/>
    <mergeCell ref="DI72:DU72"/>
    <mergeCell ref="EO69:FE69"/>
    <mergeCell ref="A70:E70"/>
    <mergeCell ref="G70:X70"/>
    <mergeCell ref="Y70:AI70"/>
    <mergeCell ref="AO70:BA70"/>
    <mergeCell ref="BF70:BW70"/>
    <mergeCell ref="BX70:CP70"/>
    <mergeCell ref="CQ70:DH70"/>
    <mergeCell ref="DI70:DU70"/>
    <mergeCell ref="DY70:EL70"/>
    <mergeCell ref="BX67:CP67"/>
    <mergeCell ref="CQ67:DH67"/>
    <mergeCell ref="DI67:DU67"/>
    <mergeCell ref="DY67:EL67"/>
    <mergeCell ref="EO67:FE67"/>
    <mergeCell ref="DY66:EM66"/>
    <mergeCell ref="EO66:FE66"/>
    <mergeCell ref="CQ66:DH66"/>
    <mergeCell ref="DI66:DU66"/>
    <mergeCell ref="AO69:BA69"/>
    <mergeCell ref="BF69:BW69"/>
    <mergeCell ref="BX69:CP69"/>
    <mergeCell ref="AO66:BA66"/>
    <mergeCell ref="BF66:BW66"/>
    <mergeCell ref="A67:E67"/>
    <mergeCell ref="G67:X67"/>
    <mergeCell ref="Y67:AI67"/>
    <mergeCell ref="AO67:BA67"/>
    <mergeCell ref="BF67:BW67"/>
    <mergeCell ref="CQ69:DH69"/>
    <mergeCell ref="DI69:DU69"/>
    <mergeCell ref="DY69:EM69"/>
    <mergeCell ref="DY63:EN63"/>
    <mergeCell ref="EO63:FE63"/>
    <mergeCell ref="A65:FE65"/>
    <mergeCell ref="A68:FE68"/>
    <mergeCell ref="A69:E69"/>
    <mergeCell ref="G69:X69"/>
    <mergeCell ref="Y69:AI69"/>
    <mergeCell ref="A63:E63"/>
    <mergeCell ref="G63:X63"/>
    <mergeCell ref="A66:E66"/>
    <mergeCell ref="G66:X66"/>
    <mergeCell ref="Y66:AI66"/>
    <mergeCell ref="DI62:DX62"/>
    <mergeCell ref="BX66:CP66"/>
    <mergeCell ref="Y63:AN63"/>
    <mergeCell ref="AO63:BE63"/>
    <mergeCell ref="BF63:BW63"/>
    <mergeCell ref="BX63:CP63"/>
    <mergeCell ref="CQ63:DH63"/>
    <mergeCell ref="DI63:DX63"/>
    <mergeCell ref="EO61:FE61"/>
    <mergeCell ref="A62:F62"/>
    <mergeCell ref="G62:X62"/>
    <mergeCell ref="Y62:AI62"/>
    <mergeCell ref="AO62:BC62"/>
    <mergeCell ref="BF62:BW62"/>
    <mergeCell ref="BX62:CP62"/>
    <mergeCell ref="CQ62:DH62"/>
    <mergeCell ref="DY62:EM62"/>
    <mergeCell ref="EO62:FE62"/>
    <mergeCell ref="EO60:FE60"/>
    <mergeCell ref="A61:F61"/>
    <mergeCell ref="G61:X61"/>
    <mergeCell ref="Y61:AN61"/>
    <mergeCell ref="AO61:BE61"/>
    <mergeCell ref="BF61:BW61"/>
    <mergeCell ref="BX61:CP61"/>
    <mergeCell ref="CQ61:DH61"/>
    <mergeCell ref="DI61:DX61"/>
    <mergeCell ref="DY61:EN61"/>
    <mergeCell ref="EO59:FE59"/>
    <mergeCell ref="A60:F60"/>
    <mergeCell ref="G60:X60"/>
    <mergeCell ref="Y60:AN60"/>
    <mergeCell ref="AO60:BC60"/>
    <mergeCell ref="BF60:BW60"/>
    <mergeCell ref="BX60:CP60"/>
    <mergeCell ref="CQ60:DH60"/>
    <mergeCell ref="DI60:DX60"/>
    <mergeCell ref="DY60:EN60"/>
    <mergeCell ref="EO58:FE58"/>
    <mergeCell ref="A59:F59"/>
    <mergeCell ref="G59:X59"/>
    <mergeCell ref="Y59:AN59"/>
    <mergeCell ref="AO59:BC59"/>
    <mergeCell ref="BF59:BW59"/>
    <mergeCell ref="BX59:CP59"/>
    <mergeCell ref="CQ59:DH59"/>
    <mergeCell ref="DI59:DX59"/>
    <mergeCell ref="DY59:EN59"/>
    <mergeCell ref="EO57:FE57"/>
    <mergeCell ref="A58:F58"/>
    <mergeCell ref="G58:X58"/>
    <mergeCell ref="Y58:AN58"/>
    <mergeCell ref="AO58:BC58"/>
    <mergeCell ref="BF58:BW58"/>
    <mergeCell ref="BX58:CP58"/>
    <mergeCell ref="CQ58:DH58"/>
    <mergeCell ref="DI58:DX58"/>
    <mergeCell ref="DY58:EN58"/>
    <mergeCell ref="EO56:FE56"/>
    <mergeCell ref="A57:F57"/>
    <mergeCell ref="G57:X57"/>
    <mergeCell ref="Y57:AN57"/>
    <mergeCell ref="AO57:BE57"/>
    <mergeCell ref="BF57:BW57"/>
    <mergeCell ref="BX57:CP57"/>
    <mergeCell ref="CQ57:DH57"/>
    <mergeCell ref="DI57:DX57"/>
    <mergeCell ref="DY57:EN57"/>
    <mergeCell ref="EO55:FE55"/>
    <mergeCell ref="A56:F56"/>
    <mergeCell ref="G56:X56"/>
    <mergeCell ref="Y56:AN56"/>
    <mergeCell ref="AO56:BC56"/>
    <mergeCell ref="BF56:BW56"/>
    <mergeCell ref="BX56:CP56"/>
    <mergeCell ref="CQ56:DH56"/>
    <mergeCell ref="DI56:DX56"/>
    <mergeCell ref="DY56:EN56"/>
    <mergeCell ref="EO54:FE54"/>
    <mergeCell ref="A55:F55"/>
    <mergeCell ref="G55:X55"/>
    <mergeCell ref="Y55:AN55"/>
    <mergeCell ref="AO55:BE55"/>
    <mergeCell ref="BF55:BW55"/>
    <mergeCell ref="BX55:CP55"/>
    <mergeCell ref="CQ55:DH55"/>
    <mergeCell ref="DI55:DX55"/>
    <mergeCell ref="DY55:EN55"/>
    <mergeCell ref="EO53:FE53"/>
    <mergeCell ref="A54:F54"/>
    <mergeCell ref="G54:X54"/>
    <mergeCell ref="Y54:AN54"/>
    <mergeCell ref="AO54:BC54"/>
    <mergeCell ref="BF54:BW54"/>
    <mergeCell ref="BX54:CP54"/>
    <mergeCell ref="CQ54:DH54"/>
    <mergeCell ref="DI54:DX54"/>
    <mergeCell ref="DY54:EN54"/>
    <mergeCell ref="EO52:FE52"/>
    <mergeCell ref="A53:F53"/>
    <mergeCell ref="G53:X53"/>
    <mergeCell ref="Y53:AN53"/>
    <mergeCell ref="AO53:BC53"/>
    <mergeCell ref="BF53:BW53"/>
    <mergeCell ref="BX53:CP53"/>
    <mergeCell ref="CQ53:DH53"/>
    <mergeCell ref="DI53:DX53"/>
    <mergeCell ref="DY53:EN53"/>
    <mergeCell ref="A51:FE51"/>
    <mergeCell ref="A52:F52"/>
    <mergeCell ref="G52:X52"/>
    <mergeCell ref="Y52:AN52"/>
    <mergeCell ref="AO52:BC52"/>
    <mergeCell ref="BF52:BW52"/>
    <mergeCell ref="BX52:CP52"/>
    <mergeCell ref="CQ52:DH52"/>
    <mergeCell ref="DI52:DX52"/>
    <mergeCell ref="DY52:EN52"/>
    <mergeCell ref="DY45:EL45"/>
    <mergeCell ref="DY46:EL46"/>
    <mergeCell ref="DY47:EL47"/>
    <mergeCell ref="DY48:EL48"/>
    <mergeCell ref="DY49:EL49"/>
    <mergeCell ref="DY50:EM50"/>
    <mergeCell ref="DI50:DU50"/>
    <mergeCell ref="DY37:EL37"/>
    <mergeCell ref="DY38:EM38"/>
    <mergeCell ref="DY39:EM39"/>
    <mergeCell ref="DY40:EL40"/>
    <mergeCell ref="DY41:EL41"/>
    <mergeCell ref="DY42:EL42"/>
    <mergeCell ref="DI42:DU42"/>
    <mergeCell ref="DY43:EM43"/>
    <mergeCell ref="DY44:EL44"/>
    <mergeCell ref="CQ45:DH45"/>
    <mergeCell ref="CQ46:DH46"/>
    <mergeCell ref="CQ47:DH47"/>
    <mergeCell ref="CQ44:DH44"/>
    <mergeCell ref="DI43:DU43"/>
    <mergeCell ref="DI44:DU44"/>
    <mergeCell ref="DI45:DU45"/>
    <mergeCell ref="DI48:DU48"/>
    <mergeCell ref="DI49:DU49"/>
    <mergeCell ref="CQ49:DH49"/>
    <mergeCell ref="CQ50:DH50"/>
    <mergeCell ref="BX48:CP48"/>
    <mergeCell ref="BX49:CP49"/>
    <mergeCell ref="BX50:CP50"/>
    <mergeCell ref="DI46:DU46"/>
    <mergeCell ref="DI47:DU47"/>
    <mergeCell ref="BX47:CP47"/>
    <mergeCell ref="CQ38:DH38"/>
    <mergeCell ref="CQ39:DH39"/>
    <mergeCell ref="CQ40:DH40"/>
    <mergeCell ref="CQ41:DH41"/>
    <mergeCell ref="CQ42:DH42"/>
    <mergeCell ref="CQ43:DH43"/>
    <mergeCell ref="BX39:CP39"/>
    <mergeCell ref="BX40:CP40"/>
    <mergeCell ref="BX41:CP41"/>
    <mergeCell ref="BX46:CP46"/>
    <mergeCell ref="BX44:CP44"/>
    <mergeCell ref="BX45:CP45"/>
    <mergeCell ref="BF38:BW38"/>
    <mergeCell ref="BF40:BW40"/>
    <mergeCell ref="BF39:BW39"/>
    <mergeCell ref="BF41:BW41"/>
    <mergeCell ref="BF42:BW42"/>
    <mergeCell ref="BX38:CP38"/>
    <mergeCell ref="AO49:BA49"/>
    <mergeCell ref="AO50:BA50"/>
    <mergeCell ref="BF37:BW37"/>
    <mergeCell ref="BF45:BW45"/>
    <mergeCell ref="BF46:BW46"/>
    <mergeCell ref="BF47:BW47"/>
    <mergeCell ref="BF48:BW48"/>
    <mergeCell ref="BX42:CP42"/>
    <mergeCell ref="BX43:CP43"/>
    <mergeCell ref="AO40:BA40"/>
    <mergeCell ref="AO41:BA41"/>
    <mergeCell ref="AO42:BA42"/>
    <mergeCell ref="AO46:BA46"/>
    <mergeCell ref="AO47:BA47"/>
    <mergeCell ref="AO48:BA48"/>
    <mergeCell ref="AO43:BA43"/>
    <mergeCell ref="AO44:BA44"/>
    <mergeCell ref="Y46:AI46"/>
    <mergeCell ref="Y47:AI47"/>
    <mergeCell ref="Y43:AI43"/>
    <mergeCell ref="Y44:AI44"/>
    <mergeCell ref="BF49:BW49"/>
    <mergeCell ref="BF50:BW50"/>
    <mergeCell ref="BF43:BW43"/>
    <mergeCell ref="BF44:BW44"/>
    <mergeCell ref="Y37:AI37"/>
    <mergeCell ref="Y38:AI38"/>
    <mergeCell ref="Y39:AI39"/>
    <mergeCell ref="Y40:AI40"/>
    <mergeCell ref="Y41:AI41"/>
    <mergeCell ref="Y42:AI42"/>
    <mergeCell ref="G48:X48"/>
    <mergeCell ref="G49:X49"/>
    <mergeCell ref="Y48:AI48"/>
    <mergeCell ref="Y49:AI49"/>
    <mergeCell ref="EO49:FE49"/>
    <mergeCell ref="EO50:FE50"/>
    <mergeCell ref="EO48:FE48"/>
    <mergeCell ref="Y50:AI50"/>
    <mergeCell ref="G50:X50"/>
    <mergeCell ref="CQ48:DH48"/>
    <mergeCell ref="G37:X37"/>
    <mergeCell ref="G38:X38"/>
    <mergeCell ref="G39:X39"/>
    <mergeCell ref="G40:X40"/>
    <mergeCell ref="G41:X41"/>
    <mergeCell ref="G42:X42"/>
    <mergeCell ref="G43:X43"/>
    <mergeCell ref="EO43:FE43"/>
    <mergeCell ref="EO44:FE44"/>
    <mergeCell ref="EO45:FE45"/>
    <mergeCell ref="EO46:FE46"/>
    <mergeCell ref="EO47:FE47"/>
    <mergeCell ref="G46:X46"/>
    <mergeCell ref="G47:X47"/>
    <mergeCell ref="AO45:BA45"/>
    <mergeCell ref="Y45:AI45"/>
    <mergeCell ref="A48:E48"/>
    <mergeCell ref="A44:E44"/>
    <mergeCell ref="A45:E45"/>
    <mergeCell ref="A46:E46"/>
    <mergeCell ref="A47:E47"/>
    <mergeCell ref="EO37:FE37"/>
    <mergeCell ref="EO38:FE38"/>
    <mergeCell ref="EO39:FE39"/>
    <mergeCell ref="EO40:FE40"/>
    <mergeCell ref="EO41:FE41"/>
    <mergeCell ref="EO42:FE42"/>
    <mergeCell ref="A22:F22"/>
    <mergeCell ref="A17:F17"/>
    <mergeCell ref="A14:F16"/>
    <mergeCell ref="Y22:AN22"/>
    <mergeCell ref="A49:E49"/>
    <mergeCell ref="CQ21:DH21"/>
    <mergeCell ref="DI21:DX21"/>
    <mergeCell ref="Y21:AN21"/>
    <mergeCell ref="AO22:BE22"/>
    <mergeCell ref="A50:E50"/>
    <mergeCell ref="A42:E42"/>
    <mergeCell ref="A43:E43"/>
    <mergeCell ref="G44:X44"/>
    <mergeCell ref="G45:X45"/>
    <mergeCell ref="G20:X20"/>
    <mergeCell ref="G21:X21"/>
    <mergeCell ref="A30:E30"/>
    <mergeCell ref="G24:X24"/>
    <mergeCell ref="G25:X25"/>
    <mergeCell ref="Y17:AN17"/>
    <mergeCell ref="G17:X17"/>
    <mergeCell ref="G22:X22"/>
    <mergeCell ref="G19:X19"/>
    <mergeCell ref="A18:FF18"/>
    <mergeCell ref="EO20:FE20"/>
    <mergeCell ref="EO22:FE22"/>
    <mergeCell ref="A19:F19"/>
    <mergeCell ref="A20:F20"/>
    <mergeCell ref="A21:F21"/>
    <mergeCell ref="CQ22:DH22"/>
    <mergeCell ref="BF22:BW22"/>
    <mergeCell ref="BF19:BW19"/>
    <mergeCell ref="BF21:BW21"/>
    <mergeCell ref="BF16:BW16"/>
    <mergeCell ref="BF17:BW17"/>
    <mergeCell ref="CQ16:DH16"/>
    <mergeCell ref="CQ17:DH17"/>
    <mergeCell ref="BX19:CP19"/>
    <mergeCell ref="DA2:FE2"/>
    <mergeCell ref="DY22:EN22"/>
    <mergeCell ref="BF15:DH15"/>
    <mergeCell ref="A6:FE6"/>
    <mergeCell ref="EO17:FE17"/>
    <mergeCell ref="BX22:CP22"/>
    <mergeCell ref="DY17:EN17"/>
    <mergeCell ref="DI17:DX17"/>
    <mergeCell ref="DI22:DX22"/>
    <mergeCell ref="A13:FE13"/>
    <mergeCell ref="Y14:AN16"/>
    <mergeCell ref="AO14:DH14"/>
    <mergeCell ref="Y19:AN19"/>
    <mergeCell ref="Y20:AN20"/>
    <mergeCell ref="DY19:EN19"/>
    <mergeCell ref="AO15:BE16"/>
    <mergeCell ref="CQ19:DH19"/>
    <mergeCell ref="AO17:BE17"/>
    <mergeCell ref="BX16:CP16"/>
    <mergeCell ref="BX17:CP17"/>
    <mergeCell ref="DY21:EN21"/>
    <mergeCell ref="BF76:BW76"/>
    <mergeCell ref="A8:FE8"/>
    <mergeCell ref="X9:FE9"/>
    <mergeCell ref="DI14:DX16"/>
    <mergeCell ref="DY14:EN16"/>
    <mergeCell ref="EO14:FE16"/>
    <mergeCell ref="AO19:BC19"/>
    <mergeCell ref="AO20:BC20"/>
    <mergeCell ref="G14:X16"/>
    <mergeCell ref="EO21:FE21"/>
    <mergeCell ref="BX21:CP21"/>
    <mergeCell ref="AO21:BC21"/>
    <mergeCell ref="EO19:FE19"/>
    <mergeCell ref="BF20:BW20"/>
    <mergeCell ref="BX20:CP20"/>
    <mergeCell ref="CQ20:DH20"/>
    <mergeCell ref="DI20:DX20"/>
    <mergeCell ref="DY20:EN20"/>
    <mergeCell ref="DI19:DX19"/>
    <mergeCell ref="BF73:BW73"/>
    <mergeCell ref="BX73:CP73"/>
    <mergeCell ref="A23:FF23"/>
    <mergeCell ref="A24:E24"/>
    <mergeCell ref="A25:E25"/>
    <mergeCell ref="A26:E26"/>
    <mergeCell ref="A29:E29"/>
    <mergeCell ref="A31:E31"/>
    <mergeCell ref="A27:E27"/>
    <mergeCell ref="A28:E28"/>
    <mergeCell ref="G26:X26"/>
    <mergeCell ref="G27:X27"/>
    <mergeCell ref="G28:X28"/>
    <mergeCell ref="G29:X29"/>
    <mergeCell ref="G30:X30"/>
    <mergeCell ref="G31:X31"/>
    <mergeCell ref="Y24:AI24"/>
    <mergeCell ref="AO24:BA24"/>
    <mergeCell ref="BF24:BW24"/>
    <mergeCell ref="BX24:CP24"/>
    <mergeCell ref="CQ24:DH24"/>
    <mergeCell ref="Y28:AI28"/>
    <mergeCell ref="AO27:BA27"/>
    <mergeCell ref="CQ25:DH25"/>
    <mergeCell ref="AO28:BA28"/>
    <mergeCell ref="CQ26:DH26"/>
    <mergeCell ref="Y29:AI29"/>
    <mergeCell ref="Y30:AI30"/>
    <mergeCell ref="Y31:AI31"/>
    <mergeCell ref="DY24:EM24"/>
    <mergeCell ref="EO24:FE24"/>
    <mergeCell ref="Y25:AI25"/>
    <mergeCell ref="Y26:AI26"/>
    <mergeCell ref="Y27:AI27"/>
    <mergeCell ref="AO25:BA25"/>
    <mergeCell ref="AO26:BA26"/>
    <mergeCell ref="AO31:BA31"/>
    <mergeCell ref="BF25:BW25"/>
    <mergeCell ref="BX25:CP25"/>
    <mergeCell ref="BF29:BW29"/>
    <mergeCell ref="BF30:BW30"/>
    <mergeCell ref="BF31:BW31"/>
    <mergeCell ref="BX30:CP30"/>
    <mergeCell ref="BX31:CP31"/>
    <mergeCell ref="BX28:CP28"/>
    <mergeCell ref="DY26:EL26"/>
    <mergeCell ref="EO26:FE26"/>
    <mergeCell ref="DY25:EM25"/>
    <mergeCell ref="AO29:BA29"/>
    <mergeCell ref="AO30:BA30"/>
    <mergeCell ref="DI27:DU27"/>
    <mergeCell ref="CQ28:DH28"/>
    <mergeCell ref="CQ29:DH29"/>
    <mergeCell ref="DI28:DU28"/>
    <mergeCell ref="EO25:FE25"/>
    <mergeCell ref="BF26:BW26"/>
    <mergeCell ref="BF27:BW27"/>
    <mergeCell ref="BF28:BW28"/>
    <mergeCell ref="BX26:CP26"/>
    <mergeCell ref="BX27:CP27"/>
    <mergeCell ref="BX29:CP29"/>
    <mergeCell ref="EO28:FE28"/>
    <mergeCell ref="EO29:FE29"/>
    <mergeCell ref="EO30:FE30"/>
    <mergeCell ref="EO31:FE31"/>
    <mergeCell ref="DY27:EL27"/>
    <mergeCell ref="DY28:EM28"/>
    <mergeCell ref="DY29:EL29"/>
    <mergeCell ref="DY30:EL30"/>
    <mergeCell ref="DY31:EL31"/>
    <mergeCell ref="EO27:FE27"/>
    <mergeCell ref="DI30:DU30"/>
    <mergeCell ref="DI31:DU31"/>
    <mergeCell ref="CQ30:DH30"/>
    <mergeCell ref="CQ31:DH31"/>
    <mergeCell ref="DI24:DX24"/>
    <mergeCell ref="DI25:DX25"/>
    <mergeCell ref="DI29:DU29"/>
    <mergeCell ref="CQ27:DH27"/>
    <mergeCell ref="DI26:DU26"/>
    <mergeCell ref="A32:FE32"/>
    <mergeCell ref="A33:E33"/>
    <mergeCell ref="CQ33:DH33"/>
    <mergeCell ref="DI33:DU33"/>
    <mergeCell ref="DY33:EL33"/>
    <mergeCell ref="EO33:FE33"/>
    <mergeCell ref="G33:X33"/>
    <mergeCell ref="Y33:AI33"/>
    <mergeCell ref="AO33:BA33"/>
    <mergeCell ref="BF33:BW33"/>
    <mergeCell ref="BX33:CP33"/>
    <mergeCell ref="G34:X34"/>
    <mergeCell ref="Y34:AI34"/>
    <mergeCell ref="AO34:BA34"/>
    <mergeCell ref="BF34:BW34"/>
    <mergeCell ref="A34:E34"/>
    <mergeCell ref="BX34:CP34"/>
    <mergeCell ref="A38:E38"/>
    <mergeCell ref="A39:E39"/>
    <mergeCell ref="A40:E40"/>
    <mergeCell ref="BX37:CP37"/>
    <mergeCell ref="CQ37:DH37"/>
    <mergeCell ref="DI37:DU37"/>
    <mergeCell ref="DI38:DU38"/>
    <mergeCell ref="AO37:BA37"/>
    <mergeCell ref="AO38:BA38"/>
    <mergeCell ref="AO39:BA39"/>
    <mergeCell ref="CQ34:DH34"/>
    <mergeCell ref="DI34:DU34"/>
    <mergeCell ref="DY34:EL34"/>
    <mergeCell ref="EO34:FE34"/>
    <mergeCell ref="A41:E41"/>
    <mergeCell ref="DI39:DU39"/>
    <mergeCell ref="DI40:DU40"/>
    <mergeCell ref="DI41:DU41"/>
    <mergeCell ref="A36:FE36"/>
    <mergeCell ref="A37:E37"/>
    <mergeCell ref="A75:FE75"/>
    <mergeCell ref="AO11:FE11"/>
    <mergeCell ref="A76:E76"/>
    <mergeCell ref="A80:E80"/>
    <mergeCell ref="G76:X76"/>
    <mergeCell ref="G80:X80"/>
    <mergeCell ref="Y76:AI76"/>
    <mergeCell ref="Y80:AI80"/>
    <mergeCell ref="AO76:BA76"/>
    <mergeCell ref="AO80:BA80"/>
    <mergeCell ref="BX76:CP76"/>
    <mergeCell ref="CQ76:DH76"/>
    <mergeCell ref="DI76:DU76"/>
    <mergeCell ref="DY76:EL76"/>
    <mergeCell ref="EM76:FE76"/>
    <mergeCell ref="BX80:CP80"/>
    <mergeCell ref="CQ80:DH80"/>
    <mergeCell ref="DI80:DU80"/>
    <mergeCell ref="DI77:DU77"/>
    <mergeCell ref="EM78:FE78"/>
    <mergeCell ref="A77:E77"/>
    <mergeCell ref="A78:E78"/>
    <mergeCell ref="A79:E79"/>
    <mergeCell ref="G77:X77"/>
    <mergeCell ref="G78:X78"/>
    <mergeCell ref="G79:X79"/>
    <mergeCell ref="EM77:FE77"/>
    <mergeCell ref="Y78:AI78"/>
    <mergeCell ref="CQ78:DH78"/>
    <mergeCell ref="DI78:DU78"/>
    <mergeCell ref="DY78:EL78"/>
    <mergeCell ref="Y77:AI77"/>
    <mergeCell ref="AO77:BA77"/>
    <mergeCell ref="BF77:BW77"/>
    <mergeCell ref="AO78:BA78"/>
    <mergeCell ref="BF78:BW78"/>
    <mergeCell ref="BX78:CP78"/>
    <mergeCell ref="BX77:CP77"/>
    <mergeCell ref="CQ77:DH77"/>
    <mergeCell ref="BX79:CP79"/>
    <mergeCell ref="CQ79:DH79"/>
    <mergeCell ref="DY77:EL77"/>
    <mergeCell ref="DY79:EL79"/>
    <mergeCell ref="Y79:AI79"/>
    <mergeCell ref="AO79:BA79"/>
    <mergeCell ref="EM80:FE80"/>
    <mergeCell ref="EM81:FE81"/>
    <mergeCell ref="BF79:BW79"/>
    <mergeCell ref="BF80:BW80"/>
    <mergeCell ref="A74:EM74"/>
    <mergeCell ref="EO74:FE74"/>
    <mergeCell ref="A81:EL81"/>
    <mergeCell ref="EO35:FE35"/>
    <mergeCell ref="A35:EM35"/>
    <mergeCell ref="A64:EM64"/>
    <mergeCell ref="EO64:FE64"/>
    <mergeCell ref="EM79:FE79"/>
    <mergeCell ref="DY80:EL80"/>
    <mergeCell ref="DI79:DU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269"/>
  <sheetViews>
    <sheetView tabSelected="1" view="pageBreakPreview" zoomScaleSheetLayoutView="100" zoomScalePageLayoutView="0" workbookViewId="0" topLeftCell="A253">
      <selection activeCell="CJ250" sqref="CJ250:DA250"/>
    </sheetView>
  </sheetViews>
  <sheetFormatPr defaultColWidth="0.875" defaultRowHeight="12" customHeight="1"/>
  <cols>
    <col min="1" max="22" width="0.875" style="2" customWidth="1"/>
    <col min="23" max="23" width="1.75390625" style="2" customWidth="1"/>
    <col min="24" max="53" width="0.875" style="2" customWidth="1"/>
    <col min="54" max="54" width="2.25390625" style="2" customWidth="1"/>
    <col min="55" max="55" width="1.12109375" style="2" customWidth="1"/>
    <col min="56" max="103" width="0.875" style="2" customWidth="1"/>
    <col min="104" max="104" width="0.6171875" style="2" customWidth="1"/>
    <col min="105" max="105" width="3.25390625" style="2" customWidth="1"/>
    <col min="106" max="16384" width="0.875" style="2" customWidth="1"/>
  </cols>
  <sheetData>
    <row r="1" ht="3" customHeight="1"/>
    <row r="2" spans="1:105" s="6" customFormat="1" ht="1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</row>
    <row r="3" ht="10.5" customHeight="1"/>
    <row r="4" spans="1:105" s="3" customFormat="1" ht="45" customHeight="1">
      <c r="A4" s="84" t="s">
        <v>0</v>
      </c>
      <c r="B4" s="85"/>
      <c r="C4" s="85"/>
      <c r="D4" s="85"/>
      <c r="E4" s="85"/>
      <c r="F4" s="86"/>
      <c r="G4" s="84" t="s">
        <v>27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84" t="s">
        <v>23</v>
      </c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6"/>
      <c r="BD4" s="84" t="s">
        <v>95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6"/>
      <c r="BT4" s="84" t="s">
        <v>24</v>
      </c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6"/>
      <c r="CJ4" s="84" t="s">
        <v>25</v>
      </c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s="4" customFormat="1" ht="12.75">
      <c r="A5" s="96">
        <v>1</v>
      </c>
      <c r="B5" s="96"/>
      <c r="C5" s="96"/>
      <c r="D5" s="96"/>
      <c r="E5" s="96"/>
      <c r="F5" s="96"/>
      <c r="G5" s="96">
        <v>2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>
        <v>3</v>
      </c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>
        <v>4</v>
      </c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>
        <v>5</v>
      </c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>
        <v>6</v>
      </c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</row>
    <row r="6" spans="1:105" s="5" customFormat="1" ht="15" customHeight="1">
      <c r="A6" s="66"/>
      <c r="B6" s="66"/>
      <c r="C6" s="66"/>
      <c r="D6" s="66"/>
      <c r="E6" s="66"/>
      <c r="F6" s="6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5" customFormat="1" ht="15" customHeight="1">
      <c r="A7" s="66"/>
      <c r="B7" s="66"/>
      <c r="C7" s="66"/>
      <c r="D7" s="66"/>
      <c r="E7" s="66"/>
      <c r="F7" s="6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5" customFormat="1" ht="15" customHeight="1">
      <c r="A8" s="66"/>
      <c r="B8" s="66"/>
      <c r="C8" s="66"/>
      <c r="D8" s="66"/>
      <c r="E8" s="66"/>
      <c r="F8" s="66"/>
      <c r="G8" s="120" t="s">
        <v>12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1" t="s">
        <v>13</v>
      </c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 t="s">
        <v>13</v>
      </c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 t="s">
        <v>13</v>
      </c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10" spans="1:105" s="6" customFormat="1" ht="14.25">
      <c r="A10" s="82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</row>
    <row r="11" ht="10.5" customHeight="1"/>
    <row r="12" spans="1:105" s="3" customFormat="1" ht="55.5" customHeight="1">
      <c r="A12" s="84" t="s">
        <v>0</v>
      </c>
      <c r="B12" s="85"/>
      <c r="C12" s="85"/>
      <c r="D12" s="85"/>
      <c r="E12" s="85"/>
      <c r="F12" s="86"/>
      <c r="G12" s="84" t="s">
        <v>27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  <c r="AE12" s="84" t="s">
        <v>28</v>
      </c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29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6"/>
      <c r="BR12" s="84" t="s">
        <v>30</v>
      </c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6"/>
      <c r="CJ12" s="84" t="s">
        <v>25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6"/>
    </row>
    <row r="13" spans="1:105" s="4" customFormat="1" ht="12.75">
      <c r="A13" s="96">
        <v>1</v>
      </c>
      <c r="B13" s="96"/>
      <c r="C13" s="96"/>
      <c r="D13" s="96"/>
      <c r="E13" s="96"/>
      <c r="F13" s="96"/>
      <c r="G13" s="96">
        <v>2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>
        <v>3</v>
      </c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>
        <v>4</v>
      </c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>
        <v>5</v>
      </c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>
        <v>6</v>
      </c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</row>
    <row r="14" spans="1:105" s="5" customFormat="1" ht="15" customHeight="1">
      <c r="A14" s="66" t="s">
        <v>34</v>
      </c>
      <c r="B14" s="66"/>
      <c r="C14" s="66"/>
      <c r="D14" s="66"/>
      <c r="E14" s="66"/>
      <c r="F14" s="66"/>
      <c r="G14" s="114" t="s">
        <v>189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51">
        <v>2</v>
      </c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>
        <v>12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>
        <v>50</v>
      </c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>
        <v>1350</v>
      </c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5" customFormat="1" ht="15" customHeight="1">
      <c r="A15" s="66"/>
      <c r="B15" s="66"/>
      <c r="C15" s="66"/>
      <c r="D15" s="66"/>
      <c r="E15" s="66"/>
      <c r="F15" s="6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s="5" customFormat="1" ht="15" customHeight="1">
      <c r="A16" s="66"/>
      <c r="B16" s="66"/>
      <c r="C16" s="66"/>
      <c r="D16" s="66"/>
      <c r="E16" s="66"/>
      <c r="F16" s="66"/>
      <c r="G16" s="120" t="s">
        <v>12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51" t="s">
        <v>13</v>
      </c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 t="s">
        <v>13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 t="s">
        <v>13</v>
      </c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>
        <f>SUM(CJ14:DA15)</f>
        <v>1350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8" spans="1:105" s="6" customFormat="1" ht="41.25" customHeight="1">
      <c r="A18" s="65" t="s">
        <v>31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ht="13.5" customHeight="1"/>
    <row r="20" spans="1:105" ht="55.5" customHeight="1">
      <c r="A20" s="84" t="s">
        <v>0</v>
      </c>
      <c r="B20" s="85"/>
      <c r="C20" s="85"/>
      <c r="D20" s="85"/>
      <c r="E20" s="85"/>
      <c r="F20" s="86"/>
      <c r="G20" s="84" t="s">
        <v>89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33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6"/>
      <c r="CM20" s="84" t="s">
        <v>32</v>
      </c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s="1" customFormat="1" ht="12.75">
      <c r="A21" s="96">
        <v>1</v>
      </c>
      <c r="B21" s="96"/>
      <c r="C21" s="96"/>
      <c r="D21" s="96"/>
      <c r="E21" s="96"/>
      <c r="F21" s="96"/>
      <c r="G21" s="96">
        <v>2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>
        <v>3</v>
      </c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>
        <v>4</v>
      </c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</row>
    <row r="22" spans="1:105" ht="15" customHeight="1">
      <c r="A22" s="66" t="s">
        <v>34</v>
      </c>
      <c r="B22" s="66"/>
      <c r="C22" s="66"/>
      <c r="D22" s="66"/>
      <c r="E22" s="66"/>
      <c r="F22" s="66"/>
      <c r="G22" s="10"/>
      <c r="H22" s="57" t="s">
        <v>45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8"/>
      <c r="BW22" s="39">
        <v>2806261</v>
      </c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>
        <f>SUM(CM23)</f>
        <v>617377.42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spans="1:105" s="1" customFormat="1" ht="12.75">
      <c r="A23" s="140" t="s">
        <v>35</v>
      </c>
      <c r="B23" s="141"/>
      <c r="C23" s="141"/>
      <c r="D23" s="141"/>
      <c r="E23" s="141"/>
      <c r="F23" s="142"/>
      <c r="G23" s="12"/>
      <c r="H23" s="146" t="s">
        <v>2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7"/>
      <c r="BW23" s="148">
        <v>2806261</v>
      </c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50"/>
      <c r="CM23" s="148">
        <f>SUM(BW23*22%)</f>
        <v>617377.42</v>
      </c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</row>
    <row r="24" spans="1:105" s="1" customFormat="1" ht="12.75">
      <c r="A24" s="143"/>
      <c r="B24" s="144"/>
      <c r="C24" s="144"/>
      <c r="D24" s="144"/>
      <c r="E24" s="144"/>
      <c r="F24" s="145"/>
      <c r="G24" s="11"/>
      <c r="H24" s="154" t="s">
        <v>46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5"/>
      <c r="BW24" s="151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3"/>
      <c r="CM24" s="151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3"/>
    </row>
    <row r="25" spans="1:105" s="1" customFormat="1" ht="13.5" customHeight="1">
      <c r="A25" s="66" t="s">
        <v>36</v>
      </c>
      <c r="B25" s="66"/>
      <c r="C25" s="66"/>
      <c r="D25" s="66"/>
      <c r="E25" s="66"/>
      <c r="F25" s="66"/>
      <c r="G25" s="10"/>
      <c r="H25" s="136" t="s">
        <v>47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7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s="1" customFormat="1" ht="26.25" customHeight="1">
      <c r="A26" s="66" t="s">
        <v>37</v>
      </c>
      <c r="B26" s="66"/>
      <c r="C26" s="66"/>
      <c r="D26" s="66"/>
      <c r="E26" s="66"/>
      <c r="F26" s="66"/>
      <c r="G26" s="10"/>
      <c r="H26" s="136" t="s">
        <v>48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7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</row>
    <row r="27" spans="1:105" s="1" customFormat="1" ht="26.25" customHeight="1">
      <c r="A27" s="66" t="s">
        <v>38</v>
      </c>
      <c r="B27" s="66"/>
      <c r="C27" s="66"/>
      <c r="D27" s="66"/>
      <c r="E27" s="66"/>
      <c r="F27" s="66"/>
      <c r="G27" s="10"/>
      <c r="H27" s="57" t="s">
        <v>49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8"/>
      <c r="BW27" s="39">
        <v>2806261</v>
      </c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>
        <f>SUM(CM28:DA34)</f>
        <v>230113.40199999997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5" s="1" customFormat="1" ht="12.75">
      <c r="A28" s="140" t="s">
        <v>39</v>
      </c>
      <c r="B28" s="141"/>
      <c r="C28" s="141"/>
      <c r="D28" s="141"/>
      <c r="E28" s="141"/>
      <c r="F28" s="142"/>
      <c r="G28" s="12"/>
      <c r="H28" s="146" t="s">
        <v>2</v>
      </c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  <c r="BW28" s="148">
        <v>2806261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50"/>
      <c r="CM28" s="148">
        <f>SUM(BW28*2.9%)</f>
        <v>81381.56899999999</v>
      </c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</row>
    <row r="29" spans="1:105" s="1" customFormat="1" ht="25.5" customHeight="1">
      <c r="A29" s="143"/>
      <c r="B29" s="144"/>
      <c r="C29" s="144"/>
      <c r="D29" s="144"/>
      <c r="E29" s="144"/>
      <c r="F29" s="145"/>
      <c r="G29" s="11"/>
      <c r="H29" s="154" t="s">
        <v>50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1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3"/>
      <c r="CM29" s="151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3"/>
    </row>
    <row r="30" spans="1:105" s="1" customFormat="1" ht="26.25" customHeight="1">
      <c r="A30" s="66" t="s">
        <v>40</v>
      </c>
      <c r="B30" s="66"/>
      <c r="C30" s="66"/>
      <c r="D30" s="66"/>
      <c r="E30" s="66"/>
      <c r="F30" s="66"/>
      <c r="G30" s="10"/>
      <c r="H30" s="136" t="s">
        <v>51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</row>
    <row r="31" spans="1:105" s="1" customFormat="1" ht="27" customHeight="1">
      <c r="A31" s="66" t="s">
        <v>41</v>
      </c>
      <c r="B31" s="66"/>
      <c r="C31" s="66"/>
      <c r="D31" s="66"/>
      <c r="E31" s="66"/>
      <c r="F31" s="66"/>
      <c r="G31" s="10"/>
      <c r="H31" s="136" t="s">
        <v>52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7"/>
      <c r="BW31" s="52">
        <v>2806261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>
        <f>SUM(BW31*0.2%)</f>
        <v>5612.522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spans="1:105" s="1" customFormat="1" ht="27" customHeight="1">
      <c r="A32" s="66" t="s">
        <v>42</v>
      </c>
      <c r="B32" s="66"/>
      <c r="C32" s="66"/>
      <c r="D32" s="66"/>
      <c r="E32" s="66"/>
      <c r="F32" s="66"/>
      <c r="G32" s="10"/>
      <c r="H32" s="136" t="s">
        <v>53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7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</row>
    <row r="33" spans="1:105" s="1" customFormat="1" ht="27" customHeight="1">
      <c r="A33" s="66" t="s">
        <v>43</v>
      </c>
      <c r="B33" s="66"/>
      <c r="C33" s="66"/>
      <c r="D33" s="66"/>
      <c r="E33" s="66"/>
      <c r="F33" s="66"/>
      <c r="G33" s="10"/>
      <c r="H33" s="136" t="s">
        <v>53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7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</row>
    <row r="34" spans="1:105" s="1" customFormat="1" ht="26.25" customHeight="1">
      <c r="A34" s="66" t="s">
        <v>44</v>
      </c>
      <c r="B34" s="66"/>
      <c r="C34" s="66"/>
      <c r="D34" s="66"/>
      <c r="E34" s="66"/>
      <c r="F34" s="66"/>
      <c r="G34" s="10"/>
      <c r="H34" s="57" t="s">
        <v>54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8"/>
      <c r="BW34" s="52">
        <v>2806261</v>
      </c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>
        <f>SUM(BW34*5.1%)</f>
        <v>143119.311</v>
      </c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s="1" customFormat="1" ht="13.5" customHeight="1">
      <c r="A35" s="66"/>
      <c r="B35" s="66"/>
      <c r="C35" s="66"/>
      <c r="D35" s="66"/>
      <c r="E35" s="66"/>
      <c r="F35" s="66"/>
      <c r="G35" s="131" t="s">
        <v>12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7"/>
      <c r="BW35" s="39">
        <v>2806261</v>
      </c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>
        <v>847491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ht="3" customHeight="1"/>
    <row r="37" spans="1:105" s="8" customFormat="1" ht="48" customHeight="1">
      <c r="A37" s="138" t="s">
        <v>97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</row>
    <row r="39" spans="1:105" s="6" customFormat="1" ht="14.25">
      <c r="A39" s="82" t="s">
        <v>55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</row>
    <row r="40" ht="6" customHeight="1"/>
    <row r="41" spans="1:105" s="6" customFormat="1" ht="14.25">
      <c r="A41" s="6" t="s">
        <v>16</v>
      </c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</row>
    <row r="42" spans="24:105" s="6" customFormat="1" ht="6" customHeight="1"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1:105" s="6" customFormat="1" ht="14.25">
      <c r="A43" s="115" t="s">
        <v>15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</row>
    <row r="44" ht="10.5" customHeight="1"/>
    <row r="45" spans="1:105" s="3" customFormat="1" ht="45" customHeight="1">
      <c r="A45" s="84" t="s">
        <v>0</v>
      </c>
      <c r="B45" s="85"/>
      <c r="C45" s="85"/>
      <c r="D45" s="85"/>
      <c r="E45" s="85"/>
      <c r="F45" s="85"/>
      <c r="G45" s="86"/>
      <c r="H45" s="84" t="s">
        <v>58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84" t="s">
        <v>59</v>
      </c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6"/>
      <c r="BT45" s="84" t="s">
        <v>60</v>
      </c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6"/>
      <c r="CJ45" s="84" t="s">
        <v>57</v>
      </c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6"/>
    </row>
    <row r="46" spans="1:105" s="4" customFormat="1" ht="12.75">
      <c r="A46" s="96">
        <v>1</v>
      </c>
      <c r="B46" s="96"/>
      <c r="C46" s="96"/>
      <c r="D46" s="96"/>
      <c r="E46" s="96"/>
      <c r="F46" s="96"/>
      <c r="G46" s="96"/>
      <c r="H46" s="96">
        <v>2</v>
      </c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>
        <v>3</v>
      </c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>
        <v>4</v>
      </c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>
        <v>5</v>
      </c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</row>
    <row r="47" spans="1:105" s="5" customFormat="1" ht="15" customHeight="1">
      <c r="A47" s="66"/>
      <c r="B47" s="66"/>
      <c r="C47" s="66"/>
      <c r="D47" s="66"/>
      <c r="E47" s="66"/>
      <c r="F47" s="66"/>
      <c r="G47" s="66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</row>
    <row r="48" spans="1:105" s="5" customFormat="1" ht="15" customHeight="1">
      <c r="A48" s="66"/>
      <c r="B48" s="66"/>
      <c r="C48" s="66"/>
      <c r="D48" s="66"/>
      <c r="E48" s="66"/>
      <c r="F48" s="66"/>
      <c r="G48" s="66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</row>
    <row r="49" spans="1:105" s="5" customFormat="1" ht="15" customHeight="1">
      <c r="A49" s="66"/>
      <c r="B49" s="66"/>
      <c r="C49" s="66"/>
      <c r="D49" s="66"/>
      <c r="E49" s="66"/>
      <c r="F49" s="66"/>
      <c r="G49" s="66"/>
      <c r="H49" s="120" t="s">
        <v>12</v>
      </c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1"/>
      <c r="BD49" s="51" t="s">
        <v>13</v>
      </c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 t="s">
        <v>13</v>
      </c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</row>
    <row r="50" s="1" customFormat="1" ht="9" customHeight="1"/>
    <row r="51" spans="1:105" s="6" customFormat="1" ht="14.25">
      <c r="A51" s="82" t="s">
        <v>61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</row>
    <row r="52" ht="6" customHeight="1"/>
    <row r="53" spans="1:105" s="6" customFormat="1" ht="14.25">
      <c r="A53" s="6" t="s">
        <v>16</v>
      </c>
      <c r="X53" s="83" t="s">
        <v>135</v>
      </c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</row>
    <row r="54" spans="24:105" s="6" customFormat="1" ht="6" customHeight="1"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</row>
    <row r="55" spans="1:105" s="6" customFormat="1" ht="27.75" customHeight="1">
      <c r="A55" s="115" t="s">
        <v>15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6" t="s">
        <v>136</v>
      </c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</row>
    <row r="56" ht="10.5" customHeight="1"/>
    <row r="57" spans="1:105" s="3" customFormat="1" ht="55.5" customHeight="1">
      <c r="A57" s="84" t="s">
        <v>0</v>
      </c>
      <c r="B57" s="85"/>
      <c r="C57" s="85"/>
      <c r="D57" s="85"/>
      <c r="E57" s="85"/>
      <c r="F57" s="85"/>
      <c r="G57" s="86"/>
      <c r="H57" s="84" t="s">
        <v>22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6"/>
      <c r="BD57" s="84" t="s">
        <v>62</v>
      </c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84" t="s">
        <v>63</v>
      </c>
      <c r="BU57" s="85"/>
      <c r="BV57" s="85"/>
      <c r="BW57" s="85"/>
      <c r="BX57" s="85"/>
      <c r="BY57" s="85"/>
      <c r="BZ57" s="85"/>
      <c r="CA57" s="85"/>
      <c r="CB57" s="85"/>
      <c r="CC57" s="85"/>
      <c r="CD57" s="86"/>
      <c r="CE57" s="84" t="s">
        <v>96</v>
      </c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6"/>
    </row>
    <row r="58" spans="1:105" s="4" customFormat="1" ht="12.75">
      <c r="A58" s="96">
        <v>1</v>
      </c>
      <c r="B58" s="96"/>
      <c r="C58" s="96"/>
      <c r="D58" s="96"/>
      <c r="E58" s="96"/>
      <c r="F58" s="96"/>
      <c r="G58" s="96"/>
      <c r="H58" s="96">
        <v>2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>
        <v>3</v>
      </c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>
        <v>4</v>
      </c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>
        <v>5</v>
      </c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</row>
    <row r="59" spans="1:105" s="4" customFormat="1" ht="15">
      <c r="A59" s="108" t="s">
        <v>154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10"/>
    </row>
    <row r="60" spans="1:105" s="5" customFormat="1" ht="15" customHeight="1">
      <c r="A60" s="66" t="s">
        <v>34</v>
      </c>
      <c r="B60" s="66"/>
      <c r="C60" s="66"/>
      <c r="D60" s="66"/>
      <c r="E60" s="66"/>
      <c r="F60" s="66"/>
      <c r="G60" s="66"/>
      <c r="H60" s="114" t="s">
        <v>133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52">
        <v>64880205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1">
        <v>1.5</v>
      </c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>
        <v>969307</v>
      </c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</row>
    <row r="61" spans="1:105" s="5" customFormat="1" ht="15" customHeight="1">
      <c r="A61" s="53" t="s">
        <v>38</v>
      </c>
      <c r="B61" s="54"/>
      <c r="C61" s="54"/>
      <c r="D61" s="54"/>
      <c r="E61" s="54"/>
      <c r="F61" s="54"/>
      <c r="G61" s="55"/>
      <c r="H61" s="56" t="s">
        <v>134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8"/>
      <c r="BD61" s="43">
        <v>2263636</v>
      </c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5"/>
      <c r="BT61" s="46">
        <v>2.2</v>
      </c>
      <c r="BU61" s="47"/>
      <c r="BV61" s="47"/>
      <c r="BW61" s="47"/>
      <c r="BX61" s="47"/>
      <c r="BY61" s="47"/>
      <c r="BZ61" s="47"/>
      <c r="CA61" s="47"/>
      <c r="CB61" s="47"/>
      <c r="CC61" s="47"/>
      <c r="CD61" s="48"/>
      <c r="CE61" s="46">
        <v>49275</v>
      </c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</row>
    <row r="62" spans="1:105" s="5" customFormat="1" ht="15" customHeight="1">
      <c r="A62" s="53" t="s">
        <v>44</v>
      </c>
      <c r="B62" s="54"/>
      <c r="C62" s="54"/>
      <c r="D62" s="54"/>
      <c r="E62" s="54"/>
      <c r="F62" s="54"/>
      <c r="G62" s="55"/>
      <c r="H62" s="56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8"/>
      <c r="BD62" s="43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46"/>
      <c r="BU62" s="47"/>
      <c r="BV62" s="47"/>
      <c r="BW62" s="47"/>
      <c r="BX62" s="47"/>
      <c r="BY62" s="47"/>
      <c r="BZ62" s="47"/>
      <c r="CA62" s="47"/>
      <c r="CB62" s="47"/>
      <c r="CC62" s="47"/>
      <c r="CD62" s="48"/>
      <c r="CE62" s="46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5" customHeight="1">
      <c r="A63" s="66"/>
      <c r="B63" s="66"/>
      <c r="C63" s="66"/>
      <c r="D63" s="66"/>
      <c r="E63" s="66"/>
      <c r="F63" s="66"/>
      <c r="G63" s="66"/>
      <c r="H63" s="106" t="s">
        <v>12</v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  <c r="BD63" s="43" t="s">
        <v>13</v>
      </c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51" t="s">
        <v>13</v>
      </c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99">
        <f>SUM(CE60:CE62)</f>
        <v>1018582</v>
      </c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</row>
    <row r="64" spans="1:105" s="5" customFormat="1" ht="8.25" customHeight="1">
      <c r="A64" s="32"/>
      <c r="B64" s="32"/>
      <c r="C64" s="32"/>
      <c r="D64" s="32"/>
      <c r="E64" s="32"/>
      <c r="F64" s="32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</row>
    <row r="65" spans="1:105" s="5" customFormat="1" ht="15" customHeight="1">
      <c r="A65" s="82" t="s">
        <v>61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</row>
    <row r="66" spans="1:105" s="5" customFormat="1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s="5" customFormat="1" ht="15" customHeight="1">
      <c r="A67" s="6" t="s">
        <v>16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83" t="s">
        <v>135</v>
      </c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</row>
    <row r="68" spans="1:105" s="5" customFormat="1" ht="11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</row>
    <row r="69" spans="1:105" s="5" customFormat="1" ht="66" customHeight="1">
      <c r="A69" s="115" t="s">
        <v>15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6" t="s">
        <v>216</v>
      </c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</row>
    <row r="70" spans="1:105" s="5" customFormat="1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s="5" customFormat="1" ht="25.5" customHeight="1">
      <c r="A71" s="84" t="s">
        <v>0</v>
      </c>
      <c r="B71" s="85"/>
      <c r="C71" s="85"/>
      <c r="D71" s="85"/>
      <c r="E71" s="85"/>
      <c r="F71" s="85"/>
      <c r="G71" s="86"/>
      <c r="H71" s="84" t="s">
        <v>22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6"/>
      <c r="BD71" s="84" t="s">
        <v>62</v>
      </c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6"/>
      <c r="BT71" s="84" t="s">
        <v>63</v>
      </c>
      <c r="BU71" s="85"/>
      <c r="BV71" s="85"/>
      <c r="BW71" s="85"/>
      <c r="BX71" s="85"/>
      <c r="BY71" s="85"/>
      <c r="BZ71" s="85"/>
      <c r="CA71" s="85"/>
      <c r="CB71" s="85"/>
      <c r="CC71" s="85"/>
      <c r="CD71" s="86"/>
      <c r="CE71" s="84" t="s">
        <v>96</v>
      </c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6"/>
    </row>
    <row r="72" spans="1:105" s="5" customFormat="1" ht="15" customHeight="1">
      <c r="A72" s="96">
        <v>1</v>
      </c>
      <c r="B72" s="96"/>
      <c r="C72" s="96"/>
      <c r="D72" s="96"/>
      <c r="E72" s="96"/>
      <c r="F72" s="96"/>
      <c r="G72" s="96"/>
      <c r="H72" s="96">
        <v>2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>
        <v>3</v>
      </c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>
        <v>4</v>
      </c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>
        <v>5</v>
      </c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</row>
    <row r="73" spans="1:105" s="5" customFormat="1" ht="15" customHeight="1">
      <c r="A73" s="108" t="s">
        <v>143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10"/>
    </row>
    <row r="74" spans="1:105" s="5" customFormat="1" ht="26.25" customHeight="1">
      <c r="A74" s="66" t="s">
        <v>34</v>
      </c>
      <c r="B74" s="66"/>
      <c r="C74" s="66"/>
      <c r="D74" s="66"/>
      <c r="E74" s="66"/>
      <c r="F74" s="66"/>
      <c r="G74" s="66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</row>
    <row r="75" spans="1:105" s="5" customFormat="1" ht="15.75" customHeight="1">
      <c r="A75" s="53"/>
      <c r="B75" s="54"/>
      <c r="C75" s="54"/>
      <c r="D75" s="54"/>
      <c r="E75" s="54"/>
      <c r="F75" s="54"/>
      <c r="G75" s="55"/>
      <c r="H75" s="106" t="s">
        <v>12</v>
      </c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7"/>
      <c r="BD75" s="43" t="s">
        <v>13</v>
      </c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5"/>
      <c r="BT75" s="51" t="s">
        <v>13</v>
      </c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70">
        <f>CE74</f>
        <v>0</v>
      </c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50"/>
    </row>
    <row r="76" spans="1:105" s="5" customFormat="1" ht="15.75" customHeight="1">
      <c r="A76" s="103" t="s">
        <v>139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5"/>
    </row>
    <row r="77" spans="1:105" s="5" customFormat="1" ht="13.5" customHeight="1">
      <c r="A77" s="53" t="s">
        <v>34</v>
      </c>
      <c r="B77" s="54"/>
      <c r="C77" s="54"/>
      <c r="D77" s="54"/>
      <c r="E77" s="54"/>
      <c r="F77" s="54"/>
      <c r="G77" s="55"/>
      <c r="H77" s="56" t="s">
        <v>134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8"/>
      <c r="BD77" s="43">
        <v>2263636</v>
      </c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5"/>
      <c r="BT77" s="46">
        <v>2.2</v>
      </c>
      <c r="BU77" s="47"/>
      <c r="BV77" s="47"/>
      <c r="BW77" s="47"/>
      <c r="BX77" s="47"/>
      <c r="BY77" s="47"/>
      <c r="BZ77" s="47"/>
      <c r="CA77" s="47"/>
      <c r="CB77" s="47"/>
      <c r="CC77" s="47"/>
      <c r="CD77" s="48"/>
      <c r="CE77" s="46">
        <v>37603</v>
      </c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8"/>
    </row>
    <row r="78" spans="1:105" s="5" customFormat="1" ht="15" customHeight="1">
      <c r="A78" s="53"/>
      <c r="B78" s="54"/>
      <c r="C78" s="54"/>
      <c r="D78" s="54"/>
      <c r="E78" s="54"/>
      <c r="F78" s="54"/>
      <c r="G78" s="55"/>
      <c r="H78" s="106" t="s">
        <v>12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7"/>
      <c r="BD78" s="43" t="s">
        <v>13</v>
      </c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5"/>
      <c r="BT78" s="51" t="s">
        <v>13</v>
      </c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70">
        <f>CE77</f>
        <v>37603</v>
      </c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50"/>
    </row>
    <row r="79" spans="1:105" s="5" customFormat="1" ht="15" customHeight="1">
      <c r="A79" s="66"/>
      <c r="B79" s="66"/>
      <c r="C79" s="66"/>
      <c r="D79" s="66"/>
      <c r="E79" s="66"/>
      <c r="F79" s="66"/>
      <c r="G79" s="66"/>
      <c r="H79" s="117" t="s">
        <v>142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/>
      <c r="BD79" s="43" t="s">
        <v>13</v>
      </c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5"/>
      <c r="BT79" s="51" t="s">
        <v>13</v>
      </c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99">
        <f>SUM(CE63+CE78)</f>
        <v>1056185</v>
      </c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</row>
    <row r="80" spans="1:105" s="5" customFormat="1" ht="10.5" customHeight="1">
      <c r="A80" s="32"/>
      <c r="B80" s="32"/>
      <c r="C80" s="32"/>
      <c r="D80" s="32"/>
      <c r="E80" s="32"/>
      <c r="F80" s="32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</row>
    <row r="81" spans="1:105" s="5" customFormat="1" ht="15" customHeight="1">
      <c r="A81" s="82" t="s">
        <v>61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</row>
    <row r="82" spans="1:105" s="5" customFormat="1" ht="15" customHeight="1">
      <c r="A82" s="6" t="s">
        <v>16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83" t="s">
        <v>137</v>
      </c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</row>
    <row r="83" spans="1:105" s="5" customFormat="1" ht="9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</row>
    <row r="84" spans="1:105" s="5" customFormat="1" ht="62.25" customHeight="1">
      <c r="A84" s="115" t="s">
        <v>15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6" t="s">
        <v>216</v>
      </c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</row>
    <row r="85" spans="1:105" s="5" customFormat="1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s="5" customFormat="1" ht="25.5" customHeight="1">
      <c r="A86" s="84" t="s">
        <v>0</v>
      </c>
      <c r="B86" s="85"/>
      <c r="C86" s="85"/>
      <c r="D86" s="85"/>
      <c r="E86" s="85"/>
      <c r="F86" s="85"/>
      <c r="G86" s="86"/>
      <c r="H86" s="84" t="s">
        <v>22</v>
      </c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6"/>
      <c r="BD86" s="84" t="s">
        <v>62</v>
      </c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6"/>
      <c r="BT86" s="84" t="s">
        <v>63</v>
      </c>
      <c r="BU86" s="85"/>
      <c r="BV86" s="85"/>
      <c r="BW86" s="85"/>
      <c r="BX86" s="85"/>
      <c r="BY86" s="85"/>
      <c r="BZ86" s="85"/>
      <c r="CA86" s="85"/>
      <c r="CB86" s="85"/>
      <c r="CC86" s="85"/>
      <c r="CD86" s="86"/>
      <c r="CE86" s="84" t="s">
        <v>96</v>
      </c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6"/>
    </row>
    <row r="87" spans="1:105" s="5" customFormat="1" ht="15" customHeight="1">
      <c r="A87" s="96">
        <v>1</v>
      </c>
      <c r="B87" s="96"/>
      <c r="C87" s="96"/>
      <c r="D87" s="96"/>
      <c r="E87" s="96"/>
      <c r="F87" s="96"/>
      <c r="G87" s="96"/>
      <c r="H87" s="96">
        <v>2</v>
      </c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>
        <v>3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>
        <v>4</v>
      </c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>
        <v>5</v>
      </c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</row>
    <row r="88" spans="1:105" s="5" customFormat="1" ht="15" customHeight="1">
      <c r="A88" s="108" t="s">
        <v>154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10"/>
    </row>
    <row r="89" spans="1:105" s="5" customFormat="1" ht="15" customHeight="1">
      <c r="A89" s="66" t="s">
        <v>34</v>
      </c>
      <c r="B89" s="66"/>
      <c r="C89" s="66"/>
      <c r="D89" s="66"/>
      <c r="E89" s="66"/>
      <c r="F89" s="66"/>
      <c r="G89" s="66"/>
      <c r="H89" s="56" t="s">
        <v>188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8"/>
      <c r="BD89" s="43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5"/>
      <c r="BT89" s="46">
        <v>1.9</v>
      </c>
      <c r="BU89" s="47"/>
      <c r="BV89" s="47"/>
      <c r="BW89" s="47"/>
      <c r="BX89" s="47"/>
      <c r="BY89" s="47"/>
      <c r="BZ89" s="47"/>
      <c r="CA89" s="47"/>
      <c r="CB89" s="47"/>
      <c r="CC89" s="47"/>
      <c r="CD89" s="48"/>
      <c r="CE89" s="46">
        <v>2280</v>
      </c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8"/>
    </row>
    <row r="90" spans="1:105" s="5" customFormat="1" ht="15" customHeight="1">
      <c r="A90" s="66"/>
      <c r="B90" s="66"/>
      <c r="C90" s="66"/>
      <c r="D90" s="66"/>
      <c r="E90" s="66"/>
      <c r="F90" s="66"/>
      <c r="G90" s="66"/>
      <c r="H90" s="106" t="s">
        <v>12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7"/>
      <c r="BD90" s="43" t="s">
        <v>13</v>
      </c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5"/>
      <c r="BT90" s="51" t="s">
        <v>13</v>
      </c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99">
        <f>SUM(CE89:CE89)</f>
        <v>2280</v>
      </c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</row>
    <row r="91" spans="1:105" s="5" customFormat="1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s="5" customFormat="1" ht="15" customHeight="1">
      <c r="A92" s="6" t="s">
        <v>16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83" t="s">
        <v>138</v>
      </c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</row>
    <row r="93" spans="1:105" s="5" customFormat="1" ht="11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</row>
    <row r="94" spans="1:105" s="5" customFormat="1" ht="42" customHeight="1">
      <c r="A94" s="115" t="s">
        <v>15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6" t="s">
        <v>213</v>
      </c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</row>
    <row r="95" spans="1:105" s="5" customFormat="1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s="5" customFormat="1" ht="25.5" customHeight="1">
      <c r="A96" s="84" t="s">
        <v>0</v>
      </c>
      <c r="B96" s="85"/>
      <c r="C96" s="85"/>
      <c r="D96" s="85"/>
      <c r="E96" s="85"/>
      <c r="F96" s="85"/>
      <c r="G96" s="86"/>
      <c r="H96" s="84" t="s">
        <v>22</v>
      </c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6"/>
      <c r="BD96" s="84" t="s">
        <v>62</v>
      </c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6"/>
      <c r="BT96" s="84" t="s">
        <v>63</v>
      </c>
      <c r="BU96" s="85"/>
      <c r="BV96" s="85"/>
      <c r="BW96" s="85"/>
      <c r="BX96" s="85"/>
      <c r="BY96" s="85"/>
      <c r="BZ96" s="85"/>
      <c r="CA96" s="85"/>
      <c r="CB96" s="85"/>
      <c r="CC96" s="85"/>
      <c r="CD96" s="86"/>
      <c r="CE96" s="84" t="s">
        <v>96</v>
      </c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6"/>
    </row>
    <row r="97" spans="1:105" s="5" customFormat="1" ht="15" customHeight="1">
      <c r="A97" s="96">
        <v>1</v>
      </c>
      <c r="B97" s="96"/>
      <c r="C97" s="96"/>
      <c r="D97" s="96"/>
      <c r="E97" s="96"/>
      <c r="F97" s="96"/>
      <c r="G97" s="96"/>
      <c r="H97" s="96">
        <v>2</v>
      </c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>
        <v>3</v>
      </c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>
        <v>4</v>
      </c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>
        <v>5</v>
      </c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</row>
    <row r="98" spans="1:105" s="5" customFormat="1" ht="13.5" customHeight="1">
      <c r="A98" s="66" t="s">
        <v>34</v>
      </c>
      <c r="B98" s="66"/>
      <c r="C98" s="66"/>
      <c r="D98" s="66"/>
      <c r="E98" s="66"/>
      <c r="F98" s="66"/>
      <c r="G98" s="66"/>
      <c r="H98" s="114" t="s">
        <v>140</v>
      </c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>
        <v>0</v>
      </c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</row>
    <row r="99" spans="1:105" ht="15" customHeight="1">
      <c r="A99" s="66"/>
      <c r="B99" s="66"/>
      <c r="C99" s="66"/>
      <c r="D99" s="66"/>
      <c r="E99" s="66"/>
      <c r="F99" s="66"/>
      <c r="G99" s="66"/>
      <c r="H99" s="106" t="s">
        <v>12</v>
      </c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7"/>
      <c r="BD99" s="43" t="s">
        <v>13</v>
      </c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5"/>
      <c r="BT99" s="51" t="s">
        <v>13</v>
      </c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99">
        <f>SUM(CE98:CE98)</f>
        <v>0</v>
      </c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</row>
    <row r="100" spans="1:105" s="6" customFormat="1" ht="14.25">
      <c r="A100" s="82" t="s">
        <v>64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</row>
    <row r="101" ht="6" customHeight="1"/>
    <row r="102" spans="1:105" s="6" customFormat="1" ht="14.25">
      <c r="A102" s="6" t="s">
        <v>16</v>
      </c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</row>
    <row r="103" spans="24:105" s="6" customFormat="1" ht="6" customHeight="1"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</row>
    <row r="104" spans="1:105" s="6" customFormat="1" ht="14.25">
      <c r="A104" s="115" t="s">
        <v>15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</row>
    <row r="105" ht="10.5" customHeight="1"/>
    <row r="106" spans="1:105" s="3" customFormat="1" ht="45" customHeight="1">
      <c r="A106" s="84" t="s">
        <v>0</v>
      </c>
      <c r="B106" s="85"/>
      <c r="C106" s="85"/>
      <c r="D106" s="85"/>
      <c r="E106" s="85"/>
      <c r="F106" s="85"/>
      <c r="G106" s="86"/>
      <c r="H106" s="84" t="s">
        <v>58</v>
      </c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6"/>
      <c r="BD106" s="84" t="s">
        <v>59</v>
      </c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6"/>
      <c r="BT106" s="84" t="s">
        <v>60</v>
      </c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6"/>
      <c r="CJ106" s="84" t="s">
        <v>57</v>
      </c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6"/>
    </row>
    <row r="107" spans="1:105" s="4" customFormat="1" ht="12.75">
      <c r="A107" s="96">
        <v>1</v>
      </c>
      <c r="B107" s="96"/>
      <c r="C107" s="96"/>
      <c r="D107" s="96"/>
      <c r="E107" s="96"/>
      <c r="F107" s="96"/>
      <c r="G107" s="96"/>
      <c r="H107" s="96">
        <v>2</v>
      </c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>
        <v>3</v>
      </c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>
        <v>4</v>
      </c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>
        <v>5</v>
      </c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</row>
    <row r="108" spans="1:105" s="5" customFormat="1" ht="15" customHeight="1">
      <c r="A108" s="66"/>
      <c r="B108" s="66"/>
      <c r="C108" s="66"/>
      <c r="D108" s="66"/>
      <c r="E108" s="66"/>
      <c r="F108" s="66"/>
      <c r="G108" s="66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</row>
    <row r="109" spans="1:105" s="5" customFormat="1" ht="15" customHeight="1">
      <c r="A109" s="66"/>
      <c r="B109" s="66"/>
      <c r="C109" s="66"/>
      <c r="D109" s="66"/>
      <c r="E109" s="66"/>
      <c r="F109" s="66"/>
      <c r="G109" s="66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</row>
    <row r="110" spans="1:105" s="5" customFormat="1" ht="15" customHeight="1">
      <c r="A110" s="66"/>
      <c r="B110" s="66"/>
      <c r="C110" s="66"/>
      <c r="D110" s="66"/>
      <c r="E110" s="66"/>
      <c r="F110" s="66"/>
      <c r="G110" s="66"/>
      <c r="H110" s="120" t="s">
        <v>12</v>
      </c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1"/>
      <c r="BD110" s="51" t="s">
        <v>13</v>
      </c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 t="s">
        <v>13</v>
      </c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</row>
    <row r="112" spans="1:105" s="6" customFormat="1" ht="27" customHeight="1">
      <c r="A112" s="65" t="s">
        <v>65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</row>
    <row r="113" ht="6" customHeight="1"/>
    <row r="114" spans="1:105" s="6" customFormat="1" ht="14.25">
      <c r="A114" s="6" t="s">
        <v>16</v>
      </c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</row>
    <row r="115" spans="24:105" s="6" customFormat="1" ht="6" customHeight="1"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</row>
    <row r="116" spans="1:105" s="6" customFormat="1" ht="14.25">
      <c r="A116" s="115" t="s">
        <v>15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</row>
    <row r="117" ht="10.5" customHeight="1"/>
    <row r="118" spans="1:105" s="3" customFormat="1" ht="45" customHeight="1">
      <c r="A118" s="84" t="s">
        <v>0</v>
      </c>
      <c r="B118" s="85"/>
      <c r="C118" s="85"/>
      <c r="D118" s="85"/>
      <c r="E118" s="85"/>
      <c r="F118" s="85"/>
      <c r="G118" s="86"/>
      <c r="H118" s="84" t="s">
        <v>58</v>
      </c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6"/>
      <c r="BD118" s="84" t="s">
        <v>59</v>
      </c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6"/>
      <c r="BT118" s="84" t="s">
        <v>60</v>
      </c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6"/>
      <c r="CJ118" s="84" t="s">
        <v>57</v>
      </c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6"/>
    </row>
    <row r="119" spans="1:105" s="4" customFormat="1" ht="12.75">
      <c r="A119" s="96">
        <v>1</v>
      </c>
      <c r="B119" s="96"/>
      <c r="C119" s="96"/>
      <c r="D119" s="96"/>
      <c r="E119" s="96"/>
      <c r="F119" s="96"/>
      <c r="G119" s="96"/>
      <c r="H119" s="96">
        <v>2</v>
      </c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>
        <v>3</v>
      </c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>
        <v>4</v>
      </c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>
        <v>5</v>
      </c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</row>
    <row r="120" spans="1:105" s="5" customFormat="1" ht="15" customHeight="1">
      <c r="A120" s="66"/>
      <c r="B120" s="66"/>
      <c r="C120" s="66"/>
      <c r="D120" s="66"/>
      <c r="E120" s="66"/>
      <c r="F120" s="66"/>
      <c r="G120" s="66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</row>
    <row r="121" spans="1:105" s="5" customFormat="1" ht="15" customHeight="1">
      <c r="A121" s="66"/>
      <c r="B121" s="66"/>
      <c r="C121" s="66"/>
      <c r="D121" s="66"/>
      <c r="E121" s="66"/>
      <c r="F121" s="66"/>
      <c r="G121" s="66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</row>
    <row r="122" spans="1:105" s="5" customFormat="1" ht="15" customHeight="1">
      <c r="A122" s="66"/>
      <c r="B122" s="66"/>
      <c r="C122" s="66"/>
      <c r="D122" s="66"/>
      <c r="E122" s="66"/>
      <c r="F122" s="66"/>
      <c r="G122" s="66"/>
      <c r="H122" s="120" t="s">
        <v>12</v>
      </c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1"/>
      <c r="BD122" s="51" t="s">
        <v>13</v>
      </c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 t="s">
        <v>13</v>
      </c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</row>
    <row r="124" spans="1:105" s="6" customFormat="1" ht="14.25">
      <c r="A124" s="82" t="s">
        <v>66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</row>
    <row r="125" ht="6" customHeight="1"/>
    <row r="126" spans="1:105" s="6" customFormat="1" ht="14.25">
      <c r="A126" s="6" t="s">
        <v>16</v>
      </c>
      <c r="X126" s="83" t="s">
        <v>105</v>
      </c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</row>
    <row r="127" spans="24:105" s="6" customFormat="1" ht="6" customHeight="1"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</row>
    <row r="128" spans="1:105" s="6" customFormat="1" ht="87" customHeight="1">
      <c r="A128" s="115" t="s">
        <v>15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34" t="s">
        <v>214</v>
      </c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</row>
    <row r="129" ht="10.5" customHeight="1"/>
    <row r="130" spans="1:105" s="6" customFormat="1" ht="14.25">
      <c r="A130" s="82" t="s">
        <v>67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</row>
    <row r="131" ht="10.5" customHeight="1"/>
    <row r="132" spans="1:105" s="3" customFormat="1" ht="45" customHeight="1">
      <c r="A132" s="93" t="s">
        <v>0</v>
      </c>
      <c r="B132" s="94"/>
      <c r="C132" s="94"/>
      <c r="D132" s="94"/>
      <c r="E132" s="94"/>
      <c r="F132" s="94"/>
      <c r="G132" s="95"/>
      <c r="H132" s="93" t="s">
        <v>22</v>
      </c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5"/>
      <c r="AP132" s="93" t="s">
        <v>69</v>
      </c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5"/>
      <c r="BF132" s="93" t="s">
        <v>70</v>
      </c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5"/>
      <c r="BV132" s="93" t="s">
        <v>71</v>
      </c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5"/>
      <c r="CL132" s="93" t="s">
        <v>25</v>
      </c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5"/>
    </row>
    <row r="133" spans="1:105" s="4" customFormat="1" ht="12.75">
      <c r="A133" s="96">
        <v>1</v>
      </c>
      <c r="B133" s="96"/>
      <c r="C133" s="96"/>
      <c r="D133" s="96"/>
      <c r="E133" s="96"/>
      <c r="F133" s="96"/>
      <c r="G133" s="96"/>
      <c r="H133" s="96">
        <v>2</v>
      </c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>
        <v>3</v>
      </c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>
        <v>4</v>
      </c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>
        <v>5</v>
      </c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>
        <v>6</v>
      </c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</row>
    <row r="134" spans="1:105" s="4" customFormat="1" ht="15" customHeight="1">
      <c r="A134" s="108" t="s">
        <v>141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10"/>
    </row>
    <row r="135" spans="1:105" s="5" customFormat="1" ht="15" customHeight="1">
      <c r="A135" s="66" t="s">
        <v>34</v>
      </c>
      <c r="B135" s="66"/>
      <c r="C135" s="66"/>
      <c r="D135" s="66"/>
      <c r="E135" s="66"/>
      <c r="F135" s="66"/>
      <c r="G135" s="66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</row>
    <row r="136" spans="1:105" s="5" customFormat="1" ht="15" customHeight="1">
      <c r="A136" s="53"/>
      <c r="B136" s="54"/>
      <c r="C136" s="54"/>
      <c r="D136" s="54"/>
      <c r="E136" s="54"/>
      <c r="F136" s="54"/>
      <c r="G136" s="55"/>
      <c r="H136" s="131" t="s">
        <v>68</v>
      </c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7"/>
      <c r="AP136" s="51" t="s">
        <v>13</v>
      </c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 t="s">
        <v>13</v>
      </c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 t="s">
        <v>13</v>
      </c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156">
        <f>SUM(CL135)</f>
        <v>0</v>
      </c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8"/>
    </row>
    <row r="137" spans="1:105" s="5" customFormat="1" ht="15" customHeight="1">
      <c r="A137" s="108" t="s">
        <v>154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10"/>
    </row>
    <row r="138" spans="1:105" s="5" customFormat="1" ht="15" customHeight="1">
      <c r="A138" s="66" t="s">
        <v>34</v>
      </c>
      <c r="B138" s="66"/>
      <c r="C138" s="66"/>
      <c r="D138" s="66"/>
      <c r="E138" s="66"/>
      <c r="F138" s="66"/>
      <c r="G138" s="66"/>
      <c r="H138" s="114" t="s">
        <v>106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52" t="s">
        <v>34</v>
      </c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 t="s">
        <v>121</v>
      </c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>
        <v>4000</v>
      </c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>
        <v>48000</v>
      </c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</row>
    <row r="139" spans="1:105" s="5" customFormat="1" ht="15" customHeight="1">
      <c r="A139" s="66"/>
      <c r="B139" s="66"/>
      <c r="C139" s="66"/>
      <c r="D139" s="66"/>
      <c r="E139" s="66"/>
      <c r="F139" s="66"/>
      <c r="G139" s="66"/>
      <c r="H139" s="131" t="s">
        <v>68</v>
      </c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7"/>
      <c r="AP139" s="51" t="s">
        <v>13</v>
      </c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 t="s">
        <v>13</v>
      </c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 t="s">
        <v>13</v>
      </c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39">
        <f>SUM(CL138)</f>
        <v>48000</v>
      </c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</row>
    <row r="140" spans="1:105" s="5" customFormat="1" ht="15" customHeight="1">
      <c r="A140" s="103" t="s">
        <v>159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5"/>
    </row>
    <row r="141" spans="1:105" s="5" customFormat="1" ht="29.25" customHeight="1">
      <c r="A141" s="71" t="s">
        <v>158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3"/>
    </row>
    <row r="142" spans="1:105" s="5" customFormat="1" ht="24.75" customHeight="1">
      <c r="A142" s="66" t="s">
        <v>34</v>
      </c>
      <c r="B142" s="66"/>
      <c r="C142" s="66"/>
      <c r="D142" s="66"/>
      <c r="E142" s="66"/>
      <c r="F142" s="66"/>
      <c r="G142" s="66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</row>
    <row r="143" spans="1:105" s="5" customFormat="1" ht="15" customHeight="1">
      <c r="A143" s="53"/>
      <c r="B143" s="54"/>
      <c r="C143" s="54"/>
      <c r="D143" s="54"/>
      <c r="E143" s="54"/>
      <c r="F143" s="54"/>
      <c r="G143" s="55"/>
      <c r="H143" s="131" t="s">
        <v>68</v>
      </c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7"/>
      <c r="AP143" s="51" t="s">
        <v>13</v>
      </c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 t="s">
        <v>13</v>
      </c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 t="s">
        <v>13</v>
      </c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70">
        <f>SUM(CL142)</f>
        <v>0</v>
      </c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50"/>
    </row>
    <row r="144" spans="1:105" s="5" customFormat="1" ht="31.5" customHeight="1">
      <c r="A144" s="159" t="s">
        <v>213</v>
      </c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1"/>
    </row>
    <row r="145" spans="1:105" s="5" customFormat="1" ht="15" customHeight="1">
      <c r="A145" s="53" t="s">
        <v>34</v>
      </c>
      <c r="B145" s="54"/>
      <c r="C145" s="54"/>
      <c r="D145" s="54"/>
      <c r="E145" s="54"/>
      <c r="F145" s="54"/>
      <c r="G145" s="55"/>
      <c r="H145" s="114" t="s">
        <v>106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46">
        <v>2</v>
      </c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8"/>
      <c r="BF145" s="46">
        <v>1</v>
      </c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8"/>
      <c r="BV145" s="46">
        <v>1382</v>
      </c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8"/>
      <c r="CL145" s="46">
        <v>1382</v>
      </c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8"/>
    </row>
    <row r="146" spans="1:105" s="5" customFormat="1" ht="15" customHeight="1">
      <c r="A146" s="53"/>
      <c r="B146" s="54"/>
      <c r="C146" s="54"/>
      <c r="D146" s="54"/>
      <c r="E146" s="54"/>
      <c r="F146" s="54"/>
      <c r="G146" s="55"/>
      <c r="H146" s="131" t="s">
        <v>68</v>
      </c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7"/>
      <c r="AP146" s="51" t="s">
        <v>13</v>
      </c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 t="s">
        <v>13</v>
      </c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 t="s">
        <v>13</v>
      </c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70">
        <f>CL145</f>
        <v>1382</v>
      </c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50"/>
    </row>
    <row r="147" spans="1:105" s="5" customFormat="1" ht="15" customHeight="1">
      <c r="A147" s="66"/>
      <c r="B147" s="66"/>
      <c r="C147" s="66"/>
      <c r="D147" s="66"/>
      <c r="E147" s="66"/>
      <c r="F147" s="66"/>
      <c r="G147" s="66"/>
      <c r="H147" s="117" t="s">
        <v>142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9"/>
      <c r="AP147" s="51" t="s">
        <v>13</v>
      </c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 t="s">
        <v>13</v>
      </c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 t="s">
        <v>13</v>
      </c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39">
        <f>CL146+CL143+CL139+CL136</f>
        <v>49382</v>
      </c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</row>
    <row r="148" ht="10.5" customHeight="1"/>
    <row r="149" spans="1:105" s="6" customFormat="1" ht="14.25">
      <c r="A149" s="82" t="s">
        <v>72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</row>
    <row r="150" ht="10.5" customHeight="1"/>
    <row r="151" spans="1:105" s="3" customFormat="1" ht="45" customHeight="1">
      <c r="A151" s="84" t="s">
        <v>0</v>
      </c>
      <c r="B151" s="85"/>
      <c r="C151" s="85"/>
      <c r="D151" s="85"/>
      <c r="E151" s="85"/>
      <c r="F151" s="85"/>
      <c r="G151" s="86"/>
      <c r="H151" s="84" t="s">
        <v>22</v>
      </c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6"/>
      <c r="BD151" s="84" t="s">
        <v>73</v>
      </c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6"/>
      <c r="BT151" s="84" t="s">
        <v>74</v>
      </c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6"/>
      <c r="CJ151" s="84" t="s">
        <v>56</v>
      </c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6"/>
    </row>
    <row r="152" spans="1:105" s="4" customFormat="1" ht="12.75">
      <c r="A152" s="96">
        <v>1</v>
      </c>
      <c r="B152" s="96"/>
      <c r="C152" s="96"/>
      <c r="D152" s="96"/>
      <c r="E152" s="96"/>
      <c r="F152" s="96"/>
      <c r="G152" s="96"/>
      <c r="H152" s="96">
        <v>2</v>
      </c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>
        <v>3</v>
      </c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>
        <v>4</v>
      </c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>
        <v>5</v>
      </c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</row>
    <row r="153" spans="1:105" s="5" customFormat="1" ht="15" customHeight="1">
      <c r="A153" s="66"/>
      <c r="B153" s="66"/>
      <c r="C153" s="66"/>
      <c r="D153" s="66"/>
      <c r="E153" s="66"/>
      <c r="F153" s="66"/>
      <c r="G153" s="66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</row>
    <row r="154" spans="1:105" s="5" customFormat="1" ht="15" customHeight="1">
      <c r="A154" s="66"/>
      <c r="B154" s="66"/>
      <c r="C154" s="66"/>
      <c r="D154" s="66"/>
      <c r="E154" s="66"/>
      <c r="F154" s="66"/>
      <c r="G154" s="66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</row>
    <row r="155" spans="1:105" s="5" customFormat="1" ht="15" customHeight="1">
      <c r="A155" s="66"/>
      <c r="B155" s="66"/>
      <c r="C155" s="66"/>
      <c r="D155" s="66"/>
      <c r="E155" s="66"/>
      <c r="F155" s="66"/>
      <c r="G155" s="66"/>
      <c r="H155" s="120" t="s">
        <v>12</v>
      </c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</row>
    <row r="156" ht="10.5" customHeight="1"/>
    <row r="157" spans="1:105" s="6" customFormat="1" ht="14.25">
      <c r="A157" s="82" t="s">
        <v>75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</row>
    <row r="158" ht="10.5" customHeight="1"/>
    <row r="159" spans="1:105" s="3" customFormat="1" ht="45" customHeight="1">
      <c r="A159" s="93" t="s">
        <v>0</v>
      </c>
      <c r="B159" s="94"/>
      <c r="C159" s="94"/>
      <c r="D159" s="94"/>
      <c r="E159" s="94"/>
      <c r="F159" s="94"/>
      <c r="G159" s="95"/>
      <c r="H159" s="93" t="s">
        <v>58</v>
      </c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5"/>
      <c r="AP159" s="93" t="s">
        <v>76</v>
      </c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5"/>
      <c r="BF159" s="93" t="s">
        <v>77</v>
      </c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5"/>
      <c r="BV159" s="93" t="s">
        <v>78</v>
      </c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5"/>
      <c r="CL159" s="93" t="s">
        <v>79</v>
      </c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5"/>
    </row>
    <row r="160" spans="1:105" s="4" customFormat="1" ht="12.75">
      <c r="A160" s="96">
        <v>1</v>
      </c>
      <c r="B160" s="96"/>
      <c r="C160" s="96"/>
      <c r="D160" s="96"/>
      <c r="E160" s="96"/>
      <c r="F160" s="96"/>
      <c r="G160" s="96"/>
      <c r="H160" s="96">
        <v>2</v>
      </c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>
        <v>4</v>
      </c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>
        <v>5</v>
      </c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>
        <v>6</v>
      </c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>
        <v>6</v>
      </c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</row>
    <row r="161" spans="1:105" s="4" customFormat="1" ht="15">
      <c r="A161" s="108" t="s">
        <v>154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10"/>
    </row>
    <row r="162" spans="1:105" s="4" customFormat="1" ht="12.75">
      <c r="A162" s="96">
        <v>1</v>
      </c>
      <c r="B162" s="96"/>
      <c r="C162" s="96"/>
      <c r="D162" s="96"/>
      <c r="E162" s="96"/>
      <c r="F162" s="96"/>
      <c r="G162" s="96"/>
      <c r="H162" s="132" t="s">
        <v>144</v>
      </c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96" t="s">
        <v>185</v>
      </c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>
        <v>7.077</v>
      </c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>
        <v>4.3</v>
      </c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>
        <v>802000</v>
      </c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</row>
    <row r="163" spans="1:105" s="4" customFormat="1" ht="12.75">
      <c r="A163" s="96">
        <v>2</v>
      </c>
      <c r="B163" s="96"/>
      <c r="C163" s="96"/>
      <c r="D163" s="96"/>
      <c r="E163" s="96"/>
      <c r="F163" s="96"/>
      <c r="G163" s="96"/>
      <c r="H163" s="132" t="s">
        <v>145</v>
      </c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96" t="s">
        <v>186</v>
      </c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>
        <v>1518.28</v>
      </c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>
        <v>4.3</v>
      </c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>
        <v>1105400</v>
      </c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</row>
    <row r="164" spans="1:105" s="4" customFormat="1" ht="12.75">
      <c r="A164" s="96">
        <v>3</v>
      </c>
      <c r="B164" s="96"/>
      <c r="C164" s="96"/>
      <c r="D164" s="96"/>
      <c r="E164" s="96"/>
      <c r="F164" s="96"/>
      <c r="G164" s="96"/>
      <c r="H164" s="132" t="s">
        <v>146</v>
      </c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96" t="s">
        <v>187</v>
      </c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>
        <v>34.579</v>
      </c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>
        <v>4.3</v>
      </c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>
        <v>278623</v>
      </c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</row>
    <row r="165" spans="1:105" s="5" customFormat="1" ht="15" customHeight="1">
      <c r="A165" s="66" t="s">
        <v>99</v>
      </c>
      <c r="B165" s="66"/>
      <c r="C165" s="66"/>
      <c r="D165" s="66"/>
      <c r="E165" s="66"/>
      <c r="F165" s="66"/>
      <c r="G165" s="66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</row>
    <row r="166" spans="1:105" s="5" customFormat="1" ht="15" customHeight="1">
      <c r="A166" s="66"/>
      <c r="B166" s="66"/>
      <c r="C166" s="66"/>
      <c r="D166" s="66"/>
      <c r="E166" s="66"/>
      <c r="F166" s="66"/>
      <c r="G166" s="66"/>
      <c r="H166" s="131" t="s">
        <v>12</v>
      </c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7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 t="s">
        <v>13</v>
      </c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 t="s">
        <v>13</v>
      </c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99">
        <f>SUM(CL162:CL165)</f>
        <v>2186023</v>
      </c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</row>
    <row r="167" spans="1:105" s="5" customFormat="1" ht="30.75" customHeight="1">
      <c r="A167" s="71" t="s">
        <v>215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3"/>
    </row>
    <row r="168" spans="1:105" s="5" customFormat="1" ht="15" customHeight="1">
      <c r="A168" s="96">
        <v>1</v>
      </c>
      <c r="B168" s="96"/>
      <c r="C168" s="96"/>
      <c r="D168" s="96"/>
      <c r="E168" s="96"/>
      <c r="F168" s="96"/>
      <c r="G168" s="96"/>
      <c r="H168" s="132" t="s">
        <v>144</v>
      </c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96" t="s">
        <v>147</v>
      </c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>
        <v>7.077</v>
      </c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>
        <v>4.3</v>
      </c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46">
        <v>40000</v>
      </c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8"/>
    </row>
    <row r="169" spans="1:105" s="5" customFormat="1" ht="15" customHeight="1">
      <c r="A169" s="96">
        <v>2</v>
      </c>
      <c r="B169" s="96"/>
      <c r="C169" s="96"/>
      <c r="D169" s="96"/>
      <c r="E169" s="96"/>
      <c r="F169" s="96"/>
      <c r="G169" s="96"/>
      <c r="H169" s="132" t="s">
        <v>145</v>
      </c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96" t="s">
        <v>148</v>
      </c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>
        <v>1828</v>
      </c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>
        <v>4.3</v>
      </c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46">
        <v>40000</v>
      </c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8"/>
    </row>
    <row r="170" spans="1:105" s="5" customFormat="1" ht="15" customHeight="1">
      <c r="A170" s="96">
        <v>3</v>
      </c>
      <c r="B170" s="96"/>
      <c r="C170" s="96"/>
      <c r="D170" s="96"/>
      <c r="E170" s="96"/>
      <c r="F170" s="96"/>
      <c r="G170" s="96"/>
      <c r="H170" s="132" t="s">
        <v>146</v>
      </c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96" t="s">
        <v>149</v>
      </c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>
        <v>34.579</v>
      </c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>
        <v>4.3</v>
      </c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46">
        <v>13082</v>
      </c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8"/>
    </row>
    <row r="171" spans="1:105" s="5" customFormat="1" ht="15" customHeight="1">
      <c r="A171" s="79"/>
      <c r="B171" s="80"/>
      <c r="C171" s="80"/>
      <c r="D171" s="80"/>
      <c r="E171" s="80"/>
      <c r="F171" s="80"/>
      <c r="G171" s="81"/>
      <c r="H171" s="131" t="s">
        <v>12</v>
      </c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7"/>
      <c r="AP171" s="46" t="s">
        <v>13</v>
      </c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8"/>
      <c r="BF171" s="46" t="s">
        <v>13</v>
      </c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8"/>
      <c r="BV171" s="46" t="s">
        <v>13</v>
      </c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8"/>
      <c r="CL171" s="70">
        <f>SUM(CL168:CL170)</f>
        <v>93082</v>
      </c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50"/>
    </row>
    <row r="172" spans="1:105" s="5" customFormat="1" ht="15" customHeight="1">
      <c r="A172" s="66"/>
      <c r="B172" s="66"/>
      <c r="C172" s="66"/>
      <c r="D172" s="66"/>
      <c r="E172" s="66"/>
      <c r="F172" s="66"/>
      <c r="G172" s="66"/>
      <c r="H172" s="117" t="s">
        <v>150</v>
      </c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9"/>
      <c r="AP172" s="46" t="s">
        <v>13</v>
      </c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8"/>
      <c r="BF172" s="46" t="s">
        <v>13</v>
      </c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8"/>
      <c r="BV172" s="46" t="s">
        <v>13</v>
      </c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8"/>
      <c r="CL172" s="70">
        <f>CL171+CL166</f>
        <v>2279105</v>
      </c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50"/>
    </row>
    <row r="174" spans="1:105" s="6" customFormat="1" ht="14.25">
      <c r="A174" s="82" t="s">
        <v>83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</row>
    <row r="175" ht="10.5" customHeight="1"/>
    <row r="176" spans="1:105" s="3" customFormat="1" ht="45" customHeight="1">
      <c r="A176" s="84" t="s">
        <v>0</v>
      </c>
      <c r="B176" s="85"/>
      <c r="C176" s="85"/>
      <c r="D176" s="85"/>
      <c r="E176" s="85"/>
      <c r="F176" s="85"/>
      <c r="G176" s="86"/>
      <c r="H176" s="84" t="s">
        <v>58</v>
      </c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6"/>
      <c r="BD176" s="84" t="s">
        <v>80</v>
      </c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6"/>
      <c r="BT176" s="84" t="s">
        <v>82</v>
      </c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6"/>
      <c r="CJ176" s="84" t="s">
        <v>81</v>
      </c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6"/>
    </row>
    <row r="177" spans="1:105" s="4" customFormat="1" ht="12.75">
      <c r="A177" s="96">
        <v>1</v>
      </c>
      <c r="B177" s="96"/>
      <c r="C177" s="96"/>
      <c r="D177" s="96"/>
      <c r="E177" s="96"/>
      <c r="F177" s="96"/>
      <c r="G177" s="96"/>
      <c r="H177" s="96">
        <v>2</v>
      </c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>
        <v>4</v>
      </c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>
        <v>5</v>
      </c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>
        <v>6</v>
      </c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</row>
    <row r="178" spans="1:105" s="5" customFormat="1" ht="15" customHeight="1">
      <c r="A178" s="66"/>
      <c r="B178" s="66"/>
      <c r="C178" s="66"/>
      <c r="D178" s="66"/>
      <c r="E178" s="66"/>
      <c r="F178" s="66"/>
      <c r="G178" s="66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</row>
    <row r="179" spans="1:105" s="5" customFormat="1" ht="15" customHeight="1">
      <c r="A179" s="66"/>
      <c r="B179" s="66"/>
      <c r="C179" s="66"/>
      <c r="D179" s="66"/>
      <c r="E179" s="66"/>
      <c r="F179" s="66"/>
      <c r="G179" s="66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</row>
    <row r="180" spans="1:105" s="5" customFormat="1" ht="15" customHeight="1">
      <c r="A180" s="66"/>
      <c r="B180" s="66"/>
      <c r="C180" s="66"/>
      <c r="D180" s="66"/>
      <c r="E180" s="66"/>
      <c r="F180" s="66"/>
      <c r="G180" s="66"/>
      <c r="H180" s="120" t="s">
        <v>12</v>
      </c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1"/>
      <c r="BD180" s="51" t="s">
        <v>13</v>
      </c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 t="s">
        <v>13</v>
      </c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 t="s">
        <v>13</v>
      </c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</row>
    <row r="182" spans="1:105" s="6" customFormat="1" ht="14.25">
      <c r="A182" s="82" t="s">
        <v>84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</row>
    <row r="183" ht="10.5" customHeight="1"/>
    <row r="184" spans="1:105" s="3" customFormat="1" ht="45" customHeight="1">
      <c r="A184" s="84" t="s">
        <v>0</v>
      </c>
      <c r="B184" s="85"/>
      <c r="C184" s="85"/>
      <c r="D184" s="85"/>
      <c r="E184" s="85"/>
      <c r="F184" s="85"/>
      <c r="G184" s="86"/>
      <c r="H184" s="84" t="s">
        <v>22</v>
      </c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6"/>
      <c r="BD184" s="84" t="s">
        <v>85</v>
      </c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6"/>
      <c r="BT184" s="84" t="s">
        <v>86</v>
      </c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6"/>
      <c r="CJ184" s="84" t="s">
        <v>87</v>
      </c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6"/>
    </row>
    <row r="185" spans="1:105" s="4" customFormat="1" ht="12.75">
      <c r="A185" s="96">
        <v>1</v>
      </c>
      <c r="B185" s="96"/>
      <c r="C185" s="96"/>
      <c r="D185" s="96"/>
      <c r="E185" s="96"/>
      <c r="F185" s="96"/>
      <c r="G185" s="96"/>
      <c r="H185" s="96">
        <v>2</v>
      </c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>
        <v>3</v>
      </c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>
        <v>4</v>
      </c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>
        <v>5</v>
      </c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</row>
    <row r="186" spans="1:105" s="4" customFormat="1" ht="15">
      <c r="A186" s="108" t="s">
        <v>154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10"/>
    </row>
    <row r="187" spans="1:105" s="4" customFormat="1" ht="12.75">
      <c r="A187" s="53" t="s">
        <v>34</v>
      </c>
      <c r="B187" s="54"/>
      <c r="C187" s="54"/>
      <c r="D187" s="54"/>
      <c r="E187" s="54"/>
      <c r="F187" s="54"/>
      <c r="G187" s="55"/>
      <c r="H187" s="114" t="s">
        <v>151</v>
      </c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46" t="s">
        <v>156</v>
      </c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8"/>
      <c r="BT187" s="46">
        <v>1</v>
      </c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8"/>
      <c r="CJ187" s="43">
        <v>20000</v>
      </c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5"/>
    </row>
    <row r="188" spans="1:105" s="4" customFormat="1" ht="12.75">
      <c r="A188" s="53" t="s">
        <v>38</v>
      </c>
      <c r="B188" s="54"/>
      <c r="C188" s="54"/>
      <c r="D188" s="54"/>
      <c r="E188" s="54"/>
      <c r="F188" s="54"/>
      <c r="G188" s="55"/>
      <c r="H188" s="114" t="s">
        <v>152</v>
      </c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46" t="s">
        <v>156</v>
      </c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8"/>
      <c r="BT188" s="46">
        <v>1</v>
      </c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8"/>
      <c r="CJ188" s="43">
        <v>10000</v>
      </c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5"/>
    </row>
    <row r="189" spans="1:105" s="4" customFormat="1" ht="12.75">
      <c r="A189" s="53" t="s">
        <v>44</v>
      </c>
      <c r="B189" s="54"/>
      <c r="C189" s="54"/>
      <c r="D189" s="54"/>
      <c r="E189" s="54"/>
      <c r="F189" s="54"/>
      <c r="G189" s="55"/>
      <c r="H189" s="56" t="s">
        <v>182</v>
      </c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8"/>
      <c r="BD189" s="46" t="s">
        <v>156</v>
      </c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8"/>
      <c r="BT189" s="46">
        <v>12</v>
      </c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8"/>
      <c r="CJ189" s="43">
        <v>33378</v>
      </c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5"/>
    </row>
    <row r="190" spans="1:105" s="4" customFormat="1" ht="12.75">
      <c r="A190" s="53" t="s">
        <v>99</v>
      </c>
      <c r="B190" s="54"/>
      <c r="C190" s="54"/>
      <c r="D190" s="54"/>
      <c r="E190" s="54"/>
      <c r="F190" s="54"/>
      <c r="G190" s="55"/>
      <c r="H190" s="56" t="s">
        <v>153</v>
      </c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8"/>
      <c r="BD190" s="46" t="s">
        <v>156</v>
      </c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8"/>
      <c r="BT190" s="46">
        <v>1</v>
      </c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8"/>
      <c r="CJ190" s="43">
        <v>18179</v>
      </c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5"/>
    </row>
    <row r="191" spans="1:105" s="4" customFormat="1" ht="12.75">
      <c r="A191" s="53" t="s">
        <v>100</v>
      </c>
      <c r="B191" s="54"/>
      <c r="C191" s="54"/>
      <c r="D191" s="54"/>
      <c r="E191" s="54"/>
      <c r="F191" s="54"/>
      <c r="G191" s="55"/>
      <c r="H191" s="56" t="s">
        <v>183</v>
      </c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8"/>
      <c r="BD191" s="46" t="s">
        <v>156</v>
      </c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8"/>
      <c r="BT191" s="46">
        <v>1</v>
      </c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8"/>
      <c r="CJ191" s="43">
        <v>16000</v>
      </c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5"/>
    </row>
    <row r="192" spans="1:105" s="4" customFormat="1" ht="12.75">
      <c r="A192" s="53" t="s">
        <v>101</v>
      </c>
      <c r="B192" s="54"/>
      <c r="C192" s="54"/>
      <c r="D192" s="54"/>
      <c r="E192" s="54"/>
      <c r="F192" s="54"/>
      <c r="G192" s="55"/>
      <c r="H192" s="56" t="s">
        <v>184</v>
      </c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8"/>
      <c r="BD192" s="46" t="s">
        <v>156</v>
      </c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8"/>
      <c r="BT192" s="46">
        <v>12</v>
      </c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8"/>
      <c r="CJ192" s="43">
        <v>28500</v>
      </c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5"/>
    </row>
    <row r="193" spans="1:105" s="4" customFormat="1" ht="12.75">
      <c r="A193" s="79">
        <v>7</v>
      </c>
      <c r="B193" s="80"/>
      <c r="C193" s="80"/>
      <c r="D193" s="80"/>
      <c r="E193" s="80"/>
      <c r="F193" s="80"/>
      <c r="G193" s="81"/>
      <c r="H193" s="111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3"/>
      <c r="BD193" s="79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1"/>
      <c r="BT193" s="79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1"/>
      <c r="CJ193" s="79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1"/>
    </row>
    <row r="194" spans="1:105" s="4" customFormat="1" ht="13.5" customHeight="1">
      <c r="A194" s="79"/>
      <c r="B194" s="80"/>
      <c r="C194" s="80"/>
      <c r="D194" s="80"/>
      <c r="E194" s="80"/>
      <c r="F194" s="80"/>
      <c r="G194" s="81"/>
      <c r="H194" s="106" t="s">
        <v>12</v>
      </c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7"/>
      <c r="BD194" s="51" t="s">
        <v>13</v>
      </c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 t="s">
        <v>13</v>
      </c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162">
        <f>SUM(CJ187:CJ193)</f>
        <v>126057</v>
      </c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4"/>
    </row>
    <row r="195" spans="1:105" s="5" customFormat="1" ht="15.75" customHeight="1">
      <c r="A195" s="171" t="s">
        <v>176</v>
      </c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3"/>
      <c r="CJ195" s="40">
        <f>CJ194</f>
        <v>126057</v>
      </c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2"/>
    </row>
    <row r="196" spans="1:105" s="5" customFormat="1" ht="15" customHeight="1">
      <c r="A196" s="108" t="s">
        <v>141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10"/>
    </row>
    <row r="197" spans="1:105" s="5" customFormat="1" ht="15" customHeight="1">
      <c r="A197" s="53" t="s">
        <v>34</v>
      </c>
      <c r="B197" s="54"/>
      <c r="C197" s="54"/>
      <c r="D197" s="54"/>
      <c r="E197" s="54"/>
      <c r="F197" s="54"/>
      <c r="G197" s="55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46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8"/>
      <c r="BT197" s="46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8"/>
      <c r="CJ197" s="43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5"/>
    </row>
    <row r="198" spans="1:105" s="5" customFormat="1" ht="15" customHeight="1">
      <c r="A198" s="53" t="s">
        <v>38</v>
      </c>
      <c r="B198" s="54"/>
      <c r="C198" s="54"/>
      <c r="D198" s="54"/>
      <c r="E198" s="54"/>
      <c r="F198" s="54"/>
      <c r="G198" s="55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46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8"/>
      <c r="BT198" s="46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8"/>
      <c r="CJ198" s="43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5"/>
    </row>
    <row r="199" spans="1:105" s="5" customFormat="1" ht="15" customHeight="1">
      <c r="A199" s="53"/>
      <c r="B199" s="54"/>
      <c r="C199" s="54"/>
      <c r="D199" s="54"/>
      <c r="E199" s="54"/>
      <c r="F199" s="54"/>
      <c r="G199" s="55"/>
      <c r="H199" s="106" t="s">
        <v>12</v>
      </c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7"/>
      <c r="BD199" s="51" t="s">
        <v>13</v>
      </c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 t="s">
        <v>13</v>
      </c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40">
        <f>SUM(CJ197:DA198)</f>
        <v>0</v>
      </c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2"/>
    </row>
    <row r="200" spans="1:105" s="5" customFormat="1" ht="15" customHeight="1">
      <c r="A200" s="103" t="s">
        <v>160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5"/>
    </row>
    <row r="201" spans="1:105" s="5" customFormat="1" ht="30.75" customHeight="1">
      <c r="A201" s="71" t="s">
        <v>157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3"/>
    </row>
    <row r="202" spans="1:105" s="5" customFormat="1" ht="16.5" customHeight="1">
      <c r="A202" s="53" t="s">
        <v>34</v>
      </c>
      <c r="B202" s="54"/>
      <c r="C202" s="54"/>
      <c r="D202" s="54"/>
      <c r="E202" s="54"/>
      <c r="F202" s="54"/>
      <c r="G202" s="55"/>
      <c r="H202" s="56" t="s">
        <v>161</v>
      </c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8"/>
      <c r="BD202" s="79" t="s">
        <v>156</v>
      </c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1"/>
      <c r="BT202" s="46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8"/>
      <c r="CJ202" s="43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5"/>
    </row>
    <row r="203" spans="1:105" s="5" customFormat="1" ht="15" customHeight="1">
      <c r="A203" s="53" t="s">
        <v>38</v>
      </c>
      <c r="B203" s="54"/>
      <c r="C203" s="54"/>
      <c r="D203" s="54"/>
      <c r="E203" s="54"/>
      <c r="F203" s="54"/>
      <c r="G203" s="55"/>
      <c r="H203" s="56" t="s">
        <v>162</v>
      </c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8"/>
      <c r="BD203" s="79" t="s">
        <v>156</v>
      </c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1"/>
      <c r="BT203" s="46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8"/>
      <c r="CJ203" s="43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5"/>
    </row>
    <row r="204" spans="1:105" s="5" customFormat="1" ht="15" customHeight="1">
      <c r="A204" s="53"/>
      <c r="B204" s="54"/>
      <c r="C204" s="54"/>
      <c r="D204" s="54"/>
      <c r="E204" s="54"/>
      <c r="F204" s="54"/>
      <c r="G204" s="55"/>
      <c r="H204" s="106" t="s">
        <v>12</v>
      </c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7"/>
      <c r="BD204" s="51" t="s">
        <v>13</v>
      </c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 t="s">
        <v>13</v>
      </c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40">
        <f>SUM(CJ202:CJ203)</f>
        <v>0</v>
      </c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2"/>
    </row>
    <row r="205" spans="1:105" s="5" customFormat="1" ht="30.75" customHeight="1">
      <c r="A205" s="71" t="s">
        <v>215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3"/>
    </row>
    <row r="206" spans="1:105" s="5" customFormat="1" ht="15" customHeight="1">
      <c r="A206" s="53" t="s">
        <v>34</v>
      </c>
      <c r="B206" s="54"/>
      <c r="C206" s="54"/>
      <c r="D206" s="54"/>
      <c r="E206" s="54"/>
      <c r="F206" s="54"/>
      <c r="G206" s="55"/>
      <c r="H206" s="56" t="s">
        <v>108</v>
      </c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8"/>
      <c r="BD206" s="79" t="s">
        <v>156</v>
      </c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1"/>
      <c r="BT206" s="46">
        <v>3</v>
      </c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8"/>
      <c r="CJ206" s="43">
        <v>81500</v>
      </c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5"/>
    </row>
    <row r="207" spans="1:105" s="5" customFormat="1" ht="15" customHeight="1">
      <c r="A207" s="53" t="s">
        <v>38</v>
      </c>
      <c r="B207" s="54"/>
      <c r="C207" s="54"/>
      <c r="D207" s="54"/>
      <c r="E207" s="54"/>
      <c r="F207" s="54"/>
      <c r="G207" s="55"/>
      <c r="H207" s="56" t="s">
        <v>155</v>
      </c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8"/>
      <c r="BD207" s="79" t="s">
        <v>156</v>
      </c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1"/>
      <c r="BT207" s="46">
        <v>4</v>
      </c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8"/>
      <c r="CJ207" s="43">
        <v>25000</v>
      </c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5"/>
    </row>
    <row r="208" spans="1:105" s="5" customFormat="1" ht="15" customHeight="1">
      <c r="A208" s="53" t="s">
        <v>44</v>
      </c>
      <c r="B208" s="54"/>
      <c r="C208" s="54"/>
      <c r="D208" s="54"/>
      <c r="E208" s="54"/>
      <c r="F208" s="54"/>
      <c r="G208" s="55"/>
      <c r="H208" s="114" t="s">
        <v>107</v>
      </c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46" t="s">
        <v>156</v>
      </c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8"/>
      <c r="BT208" s="46">
        <v>6</v>
      </c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8"/>
      <c r="CJ208" s="43">
        <v>20456</v>
      </c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5"/>
    </row>
    <row r="209" spans="1:105" s="5" customFormat="1" ht="15" customHeight="1">
      <c r="A209" s="53" t="s">
        <v>44</v>
      </c>
      <c r="B209" s="54"/>
      <c r="C209" s="54"/>
      <c r="D209" s="54"/>
      <c r="E209" s="54"/>
      <c r="F209" s="54"/>
      <c r="G209" s="55"/>
      <c r="H209" s="114" t="s">
        <v>212</v>
      </c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46" t="s">
        <v>156</v>
      </c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8"/>
      <c r="BT209" s="46">
        <v>6</v>
      </c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8"/>
      <c r="CJ209" s="43">
        <v>536142</v>
      </c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5"/>
    </row>
    <row r="210" spans="1:105" s="5" customFormat="1" ht="15" customHeight="1">
      <c r="A210" s="53"/>
      <c r="B210" s="54"/>
      <c r="C210" s="54"/>
      <c r="D210" s="54"/>
      <c r="E210" s="54"/>
      <c r="F210" s="54"/>
      <c r="G210" s="55"/>
      <c r="H210" s="106" t="s">
        <v>12</v>
      </c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7"/>
      <c r="BD210" s="51" t="s">
        <v>13</v>
      </c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 t="s">
        <v>13</v>
      </c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40">
        <f>SUM(CJ206:CJ209)</f>
        <v>663098</v>
      </c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2"/>
    </row>
    <row r="211" spans="1:105" s="5" customFormat="1" ht="15" customHeight="1">
      <c r="A211" s="66"/>
      <c r="B211" s="66"/>
      <c r="C211" s="66"/>
      <c r="D211" s="66"/>
      <c r="E211" s="66"/>
      <c r="F211" s="66"/>
      <c r="G211" s="66"/>
      <c r="H211" s="117" t="s">
        <v>150</v>
      </c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9"/>
      <c r="BD211" s="51" t="s">
        <v>13</v>
      </c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 t="s">
        <v>13</v>
      </c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39">
        <f>CJ210+CJ204+CJ199+CJ194</f>
        <v>789155</v>
      </c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</row>
    <row r="212" spans="1:105" s="6" customFormat="1" ht="14.25">
      <c r="A212" s="82" t="s">
        <v>88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</row>
    <row r="213" ht="10.5" customHeight="1"/>
    <row r="214" spans="1:105" ht="30" customHeight="1">
      <c r="A214" s="84" t="s">
        <v>0</v>
      </c>
      <c r="B214" s="85"/>
      <c r="C214" s="85"/>
      <c r="D214" s="85"/>
      <c r="E214" s="85"/>
      <c r="F214" s="85"/>
      <c r="G214" s="86"/>
      <c r="H214" s="84" t="s">
        <v>22</v>
      </c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6"/>
      <c r="BT214" s="84" t="s">
        <v>90</v>
      </c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6"/>
      <c r="CJ214" s="84" t="s">
        <v>91</v>
      </c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6"/>
    </row>
    <row r="215" spans="1:105" s="1" customFormat="1" ht="12.75">
      <c r="A215" s="96">
        <v>1</v>
      </c>
      <c r="B215" s="96"/>
      <c r="C215" s="96"/>
      <c r="D215" s="96"/>
      <c r="E215" s="96"/>
      <c r="F215" s="96"/>
      <c r="G215" s="96"/>
      <c r="H215" s="96">
        <v>2</v>
      </c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>
        <v>3</v>
      </c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>
        <v>4</v>
      </c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</row>
    <row r="216" spans="1:105" s="1" customFormat="1" ht="14.25" customHeight="1">
      <c r="A216" s="108" t="s">
        <v>143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10"/>
    </row>
    <row r="217" spans="1:105" ht="15" customHeight="1">
      <c r="A217" s="66" t="s">
        <v>34</v>
      </c>
      <c r="B217" s="66"/>
      <c r="C217" s="66"/>
      <c r="D217" s="66"/>
      <c r="E217" s="66"/>
      <c r="F217" s="66"/>
      <c r="G217" s="66"/>
      <c r="H217" s="56" t="s">
        <v>163</v>
      </c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8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</row>
    <row r="218" spans="1:105" ht="15" customHeight="1">
      <c r="A218" s="53"/>
      <c r="B218" s="54"/>
      <c r="C218" s="54"/>
      <c r="D218" s="54"/>
      <c r="E218" s="54"/>
      <c r="F218" s="54"/>
      <c r="G218" s="55"/>
      <c r="H218" s="165" t="s">
        <v>12</v>
      </c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7"/>
      <c r="BT218" s="51" t="s">
        <v>13</v>
      </c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70">
        <f>SUM(CJ217)</f>
        <v>0</v>
      </c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50"/>
    </row>
    <row r="219" spans="1:105" ht="15" customHeight="1">
      <c r="A219" s="108" t="s">
        <v>154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10"/>
    </row>
    <row r="220" spans="1:105" ht="15" customHeight="1">
      <c r="A220" s="53" t="s">
        <v>34</v>
      </c>
      <c r="B220" s="54"/>
      <c r="C220" s="54"/>
      <c r="D220" s="54"/>
      <c r="E220" s="54"/>
      <c r="F220" s="54"/>
      <c r="G220" s="55"/>
      <c r="H220" s="122" t="s">
        <v>164</v>
      </c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4"/>
      <c r="BT220" s="46">
        <v>1</v>
      </c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8"/>
      <c r="CJ220" s="46">
        <v>117468</v>
      </c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8"/>
    </row>
    <row r="221" spans="1:105" ht="15" customHeight="1">
      <c r="A221" s="53" t="s">
        <v>38</v>
      </c>
      <c r="B221" s="54"/>
      <c r="C221" s="54"/>
      <c r="D221" s="54"/>
      <c r="E221" s="54"/>
      <c r="F221" s="54"/>
      <c r="G221" s="55"/>
      <c r="H221" s="56" t="s">
        <v>217</v>
      </c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8"/>
      <c r="BT221" s="46">
        <v>2</v>
      </c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8"/>
      <c r="CJ221" s="46">
        <v>51900</v>
      </c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8"/>
    </row>
    <row r="222" spans="1:105" ht="15" customHeight="1">
      <c r="A222" s="53"/>
      <c r="B222" s="54"/>
      <c r="C222" s="54"/>
      <c r="D222" s="54"/>
      <c r="E222" s="54"/>
      <c r="F222" s="54"/>
      <c r="G222" s="55"/>
      <c r="H222" s="165" t="s">
        <v>12</v>
      </c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7"/>
      <c r="BT222" s="51" t="s">
        <v>13</v>
      </c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70">
        <f>SUM(CJ220:CJ221)</f>
        <v>169368</v>
      </c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50"/>
    </row>
    <row r="223" spans="1:105" ht="15" customHeight="1">
      <c r="A223" s="171" t="s">
        <v>176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  <c r="CA223" s="172"/>
      <c r="CB223" s="172"/>
      <c r="CC223" s="172"/>
      <c r="CD223" s="172"/>
      <c r="CE223" s="172"/>
      <c r="CF223" s="172"/>
      <c r="CG223" s="172"/>
      <c r="CH223" s="172"/>
      <c r="CI223" s="173"/>
      <c r="CJ223" s="49">
        <f>CJ218+CJ222</f>
        <v>169368</v>
      </c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50"/>
    </row>
    <row r="224" spans="1:105" ht="15" customHeight="1">
      <c r="A224" s="108" t="s">
        <v>141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10"/>
    </row>
    <row r="225" spans="1:105" ht="15" customHeight="1">
      <c r="A225" s="53" t="s">
        <v>38</v>
      </c>
      <c r="B225" s="54"/>
      <c r="C225" s="54"/>
      <c r="D225" s="54"/>
      <c r="E225" s="54"/>
      <c r="F225" s="54"/>
      <c r="G225" s="55"/>
      <c r="H225" s="56" t="s">
        <v>165</v>
      </c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8"/>
      <c r="BT225" s="46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8"/>
      <c r="CJ225" s="46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8"/>
    </row>
    <row r="226" spans="1:105" ht="15" customHeight="1">
      <c r="A226" s="53" t="s">
        <v>44</v>
      </c>
      <c r="B226" s="54"/>
      <c r="C226" s="54"/>
      <c r="D226" s="54"/>
      <c r="E226" s="54"/>
      <c r="F226" s="54"/>
      <c r="G226" s="55"/>
      <c r="H226" s="56" t="s">
        <v>109</v>
      </c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8"/>
      <c r="BT226" s="46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8"/>
      <c r="CJ226" s="46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8"/>
    </row>
    <row r="227" spans="1:105" ht="15" customHeight="1">
      <c r="A227" s="53"/>
      <c r="B227" s="54"/>
      <c r="C227" s="54"/>
      <c r="D227" s="54"/>
      <c r="E227" s="54"/>
      <c r="F227" s="54"/>
      <c r="G227" s="55"/>
      <c r="H227" s="165" t="s">
        <v>12</v>
      </c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7"/>
      <c r="BT227" s="51" t="s">
        <v>13</v>
      </c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70">
        <f>SUM(CJ225:CJ226)</f>
        <v>0</v>
      </c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50"/>
    </row>
    <row r="228" spans="1:105" ht="30" customHeight="1">
      <c r="A228" s="71" t="s">
        <v>215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3"/>
    </row>
    <row r="229" spans="1:105" ht="15" customHeight="1">
      <c r="A229" s="53" t="s">
        <v>34</v>
      </c>
      <c r="B229" s="54"/>
      <c r="C229" s="54"/>
      <c r="D229" s="54"/>
      <c r="E229" s="54"/>
      <c r="F229" s="54"/>
      <c r="G229" s="55"/>
      <c r="H229" s="122" t="s">
        <v>166</v>
      </c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4"/>
      <c r="BT229" s="46">
        <v>1</v>
      </c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8"/>
      <c r="CJ229" s="46">
        <v>396908</v>
      </c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8"/>
    </row>
    <row r="230" spans="1:105" ht="15" customHeight="1">
      <c r="A230" s="53" t="s">
        <v>38</v>
      </c>
      <c r="B230" s="54"/>
      <c r="C230" s="54"/>
      <c r="D230" s="54"/>
      <c r="E230" s="54"/>
      <c r="F230" s="54"/>
      <c r="G230" s="55"/>
      <c r="H230" s="56" t="s">
        <v>218</v>
      </c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8"/>
      <c r="BT230" s="46">
        <v>1</v>
      </c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8"/>
      <c r="CJ230" s="46">
        <v>106000</v>
      </c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8"/>
    </row>
    <row r="231" spans="1:105" ht="15" customHeight="1">
      <c r="A231" s="53" t="s">
        <v>44</v>
      </c>
      <c r="B231" s="54"/>
      <c r="C231" s="54"/>
      <c r="D231" s="54"/>
      <c r="E231" s="54"/>
      <c r="F231" s="54"/>
      <c r="G231" s="55"/>
      <c r="H231" s="56" t="s">
        <v>109</v>
      </c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8"/>
      <c r="BT231" s="46">
        <v>1</v>
      </c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8"/>
      <c r="CJ231" s="46">
        <v>25000</v>
      </c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8"/>
    </row>
    <row r="232" spans="1:105" ht="15" customHeight="1">
      <c r="A232" s="53"/>
      <c r="B232" s="54"/>
      <c r="C232" s="54"/>
      <c r="D232" s="54"/>
      <c r="E232" s="54"/>
      <c r="F232" s="54"/>
      <c r="G232" s="55"/>
      <c r="H232" s="165" t="s">
        <v>12</v>
      </c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7"/>
      <c r="BT232" s="51" t="s">
        <v>13</v>
      </c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70">
        <f>SUM(CJ229:CJ231)</f>
        <v>527908</v>
      </c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50"/>
    </row>
    <row r="233" spans="1:105" ht="15" customHeight="1">
      <c r="A233" s="66"/>
      <c r="B233" s="66"/>
      <c r="C233" s="66"/>
      <c r="D233" s="66"/>
      <c r="E233" s="66"/>
      <c r="F233" s="66"/>
      <c r="G233" s="66"/>
      <c r="H233" s="125" t="s">
        <v>142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7"/>
      <c r="BT233" s="51" t="s">
        <v>13</v>
      </c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99">
        <f>CJ232+CJ227+CJ222+CJ218</f>
        <v>697276</v>
      </c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</row>
    <row r="235" spans="1:105" s="6" customFormat="1" ht="27.75" customHeight="1">
      <c r="A235" s="65" t="s">
        <v>92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</row>
    <row r="236" ht="12.75" customHeight="1"/>
    <row r="237" spans="1:105" s="3" customFormat="1" ht="30" customHeight="1">
      <c r="A237" s="84" t="s">
        <v>0</v>
      </c>
      <c r="B237" s="85"/>
      <c r="C237" s="85"/>
      <c r="D237" s="85"/>
      <c r="E237" s="85"/>
      <c r="F237" s="85"/>
      <c r="G237" s="86"/>
      <c r="H237" s="84" t="s">
        <v>22</v>
      </c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6"/>
      <c r="BD237" s="84" t="s">
        <v>80</v>
      </c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6"/>
      <c r="BT237" s="84" t="s">
        <v>93</v>
      </c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6"/>
      <c r="CJ237" s="84" t="s">
        <v>94</v>
      </c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6"/>
    </row>
    <row r="238" spans="1:105" s="4" customFormat="1" ht="12.75">
      <c r="A238" s="96"/>
      <c r="B238" s="96"/>
      <c r="C238" s="96"/>
      <c r="D238" s="96"/>
      <c r="E238" s="96"/>
      <c r="F238" s="96"/>
      <c r="G238" s="96"/>
      <c r="H238" s="96">
        <v>1</v>
      </c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>
        <v>2</v>
      </c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>
        <v>3</v>
      </c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>
        <v>4</v>
      </c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</row>
    <row r="239" spans="1:105" s="4" customFormat="1" ht="30.75" customHeight="1">
      <c r="A239" s="71" t="s">
        <v>215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3"/>
    </row>
    <row r="240" spans="1:105" s="4" customFormat="1" ht="16.5" customHeight="1">
      <c r="A240" s="66" t="s">
        <v>34</v>
      </c>
      <c r="B240" s="66"/>
      <c r="C240" s="66"/>
      <c r="D240" s="66"/>
      <c r="E240" s="66"/>
      <c r="F240" s="66"/>
      <c r="G240" s="66"/>
      <c r="H240" s="114" t="s">
        <v>167</v>
      </c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51">
        <v>2</v>
      </c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</row>
    <row r="241" spans="1:105" s="5" customFormat="1" ht="15.75" customHeight="1">
      <c r="A241" s="66" t="s">
        <v>38</v>
      </c>
      <c r="B241" s="66"/>
      <c r="C241" s="66"/>
      <c r="D241" s="66"/>
      <c r="E241" s="66"/>
      <c r="F241" s="66"/>
      <c r="G241" s="66"/>
      <c r="H241" s="114" t="s">
        <v>181</v>
      </c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51">
        <v>2</v>
      </c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>
        <v>150000</v>
      </c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>
        <v>300000</v>
      </c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</row>
    <row r="242" spans="1:105" s="5" customFormat="1" ht="15" customHeight="1">
      <c r="A242" s="53"/>
      <c r="B242" s="54"/>
      <c r="C242" s="54"/>
      <c r="D242" s="54"/>
      <c r="E242" s="54"/>
      <c r="F242" s="54"/>
      <c r="G242" s="55"/>
      <c r="H242" s="67" t="s">
        <v>12</v>
      </c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9"/>
      <c r="BD242" s="51" t="s">
        <v>13</v>
      </c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 t="s">
        <v>13</v>
      </c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70">
        <f>SUM(CJ240:DA241)</f>
        <v>300000</v>
      </c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50"/>
    </row>
    <row r="243" spans="1:105" s="5" customFormat="1" ht="15" customHeight="1">
      <c r="A243" s="53"/>
      <c r="B243" s="54"/>
      <c r="C243" s="54"/>
      <c r="D243" s="54"/>
      <c r="E243" s="54"/>
      <c r="F243" s="54"/>
      <c r="G243" s="54"/>
      <c r="H243" s="117" t="s">
        <v>142</v>
      </c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9"/>
      <c r="BD243" s="51" t="s">
        <v>13</v>
      </c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 t="s">
        <v>13</v>
      </c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49">
        <f>CJ242</f>
        <v>300000</v>
      </c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50"/>
    </row>
    <row r="244" spans="1:105" s="5" customFormat="1" ht="15" customHeight="1">
      <c r="A244" s="108" t="s">
        <v>154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10"/>
    </row>
    <row r="245" spans="1:105" s="5" customFormat="1" ht="15" customHeight="1">
      <c r="A245" s="96">
        <v>1</v>
      </c>
      <c r="B245" s="96"/>
      <c r="C245" s="96"/>
      <c r="D245" s="96"/>
      <c r="E245" s="96"/>
      <c r="F245" s="96"/>
      <c r="G245" s="96"/>
      <c r="H245" s="111" t="s">
        <v>168</v>
      </c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3"/>
      <c r="BD245" s="96">
        <v>12</v>
      </c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>
        <v>48843</v>
      </c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>
        <v>500490</v>
      </c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</row>
    <row r="246" spans="1:105" s="5" customFormat="1" ht="15" customHeight="1">
      <c r="A246" s="96"/>
      <c r="B246" s="96"/>
      <c r="C246" s="96"/>
      <c r="D246" s="96"/>
      <c r="E246" s="96"/>
      <c r="F246" s="96"/>
      <c r="G246" s="96"/>
      <c r="H246" s="128" t="s">
        <v>12</v>
      </c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30"/>
      <c r="BD246" s="51" t="s">
        <v>13</v>
      </c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 t="s">
        <v>13</v>
      </c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168">
        <f>SUM(CJ245)</f>
        <v>500490</v>
      </c>
      <c r="CK246" s="168"/>
      <c r="CL246" s="168"/>
      <c r="CM246" s="168"/>
      <c r="CN246" s="168"/>
      <c r="CO246" s="168"/>
      <c r="CP246" s="168"/>
      <c r="CQ246" s="168"/>
      <c r="CR246" s="168"/>
      <c r="CS246" s="168"/>
      <c r="CT246" s="168"/>
      <c r="CU246" s="168"/>
      <c r="CV246" s="168"/>
      <c r="CW246" s="168"/>
      <c r="CX246" s="168"/>
      <c r="CY246" s="168"/>
      <c r="CZ246" s="168"/>
      <c r="DA246" s="168"/>
    </row>
    <row r="247" spans="1:105" s="5" customFormat="1" ht="15" customHeight="1">
      <c r="A247" s="108" t="s">
        <v>154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10"/>
    </row>
    <row r="248" spans="1:105" s="5" customFormat="1" ht="15" customHeight="1">
      <c r="A248" s="53" t="s">
        <v>34</v>
      </c>
      <c r="B248" s="54"/>
      <c r="C248" s="54"/>
      <c r="D248" s="54"/>
      <c r="E248" s="54"/>
      <c r="F248" s="54"/>
      <c r="G248" s="55"/>
      <c r="H248" s="56" t="s">
        <v>169</v>
      </c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8"/>
      <c r="BD248" s="46">
        <v>3</v>
      </c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8"/>
      <c r="BT248" s="46">
        <v>250</v>
      </c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8"/>
      <c r="CJ248" s="46">
        <v>30000</v>
      </c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8"/>
    </row>
    <row r="249" spans="1:105" s="5" customFormat="1" ht="15" customHeight="1">
      <c r="A249" s="53" t="s">
        <v>38</v>
      </c>
      <c r="B249" s="54"/>
      <c r="C249" s="54"/>
      <c r="D249" s="54"/>
      <c r="E249" s="54"/>
      <c r="F249" s="54"/>
      <c r="G249" s="55"/>
      <c r="H249" s="56" t="s">
        <v>180</v>
      </c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8"/>
      <c r="BD249" s="46">
        <v>1</v>
      </c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8"/>
      <c r="BT249" s="46">
        <v>300</v>
      </c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8"/>
      <c r="CJ249" s="46">
        <v>17808</v>
      </c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8"/>
    </row>
    <row r="250" spans="1:105" s="5" customFormat="1" ht="15" customHeight="1">
      <c r="A250" s="53" t="s">
        <v>44</v>
      </c>
      <c r="B250" s="54"/>
      <c r="C250" s="54"/>
      <c r="D250" s="54"/>
      <c r="E250" s="54"/>
      <c r="F250" s="54"/>
      <c r="G250" s="55"/>
      <c r="H250" s="56" t="s">
        <v>178</v>
      </c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8"/>
      <c r="BD250" s="46">
        <v>1</v>
      </c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8"/>
      <c r="BT250" s="46">
        <v>250</v>
      </c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8"/>
      <c r="CJ250" s="46">
        <v>20000</v>
      </c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8"/>
    </row>
    <row r="251" spans="1:105" s="5" customFormat="1" ht="15" customHeight="1">
      <c r="A251" s="53" t="s">
        <v>99</v>
      </c>
      <c r="B251" s="54"/>
      <c r="C251" s="54"/>
      <c r="D251" s="54"/>
      <c r="E251" s="54"/>
      <c r="F251" s="54"/>
      <c r="G251" s="55"/>
      <c r="H251" s="56" t="s">
        <v>171</v>
      </c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8"/>
      <c r="BD251" s="46">
        <v>1</v>
      </c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8"/>
      <c r="BT251" s="46">
        <v>300</v>
      </c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8"/>
      <c r="CJ251" s="46">
        <v>25000</v>
      </c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8"/>
    </row>
    <row r="252" spans="1:105" s="5" customFormat="1" ht="15" customHeight="1">
      <c r="A252" s="53" t="s">
        <v>100</v>
      </c>
      <c r="B252" s="54"/>
      <c r="C252" s="54"/>
      <c r="D252" s="54"/>
      <c r="E252" s="54"/>
      <c r="F252" s="54"/>
      <c r="G252" s="55"/>
      <c r="H252" s="56" t="s">
        <v>179</v>
      </c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8"/>
      <c r="BD252" s="46">
        <v>1</v>
      </c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8"/>
      <c r="BT252" s="46">
        <v>500</v>
      </c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8"/>
      <c r="CJ252" s="46">
        <v>50000</v>
      </c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8"/>
    </row>
    <row r="253" spans="1:105" s="5" customFormat="1" ht="15" customHeight="1">
      <c r="A253" s="53"/>
      <c r="B253" s="54"/>
      <c r="C253" s="54"/>
      <c r="D253" s="54"/>
      <c r="E253" s="54"/>
      <c r="F253" s="54"/>
      <c r="G253" s="55"/>
      <c r="H253" s="128" t="s">
        <v>12</v>
      </c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30"/>
      <c r="BD253" s="51" t="s">
        <v>13</v>
      </c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 t="s">
        <v>13</v>
      </c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70">
        <f>SUM(CJ248:DA252)</f>
        <v>142808</v>
      </c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50"/>
    </row>
    <row r="254" spans="1:105" s="5" customFormat="1" ht="15" customHeight="1">
      <c r="A254" s="171" t="s">
        <v>176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3"/>
      <c r="CJ254" s="49">
        <f>CJ246+CJ253</f>
        <v>643298</v>
      </c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50"/>
    </row>
    <row r="255" spans="1:105" s="5" customFormat="1" ht="15" customHeight="1">
      <c r="A255" s="108" t="s">
        <v>141</v>
      </c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10"/>
    </row>
    <row r="256" spans="1:105" s="5" customFormat="1" ht="15" customHeight="1">
      <c r="A256" s="53" t="s">
        <v>34</v>
      </c>
      <c r="B256" s="54"/>
      <c r="C256" s="54"/>
      <c r="D256" s="54"/>
      <c r="E256" s="54"/>
      <c r="F256" s="54"/>
      <c r="G256" s="55"/>
      <c r="H256" s="56" t="s">
        <v>177</v>
      </c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8"/>
      <c r="BD256" s="46">
        <v>1</v>
      </c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8"/>
      <c r="BT256" s="46">
        <v>100</v>
      </c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8"/>
      <c r="CJ256" s="46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8"/>
    </row>
    <row r="257" spans="1:105" s="5" customFormat="1" ht="15" customHeight="1">
      <c r="A257" s="53" t="s">
        <v>38</v>
      </c>
      <c r="B257" s="54"/>
      <c r="C257" s="54"/>
      <c r="D257" s="54"/>
      <c r="E257" s="54"/>
      <c r="F257" s="54"/>
      <c r="G257" s="55"/>
      <c r="H257" s="56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8"/>
      <c r="BD257" s="46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8"/>
      <c r="BT257" s="46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8"/>
      <c r="CJ257" s="46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8"/>
    </row>
    <row r="258" spans="1:105" s="5" customFormat="1" ht="15" customHeight="1">
      <c r="A258" s="53" t="s">
        <v>44</v>
      </c>
      <c r="B258" s="54"/>
      <c r="C258" s="54"/>
      <c r="D258" s="54"/>
      <c r="E258" s="54"/>
      <c r="F258" s="54"/>
      <c r="G258" s="55"/>
      <c r="H258" s="56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8"/>
      <c r="BD258" s="46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8"/>
      <c r="BT258" s="46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8"/>
      <c r="CJ258" s="46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8"/>
    </row>
    <row r="259" spans="1:105" s="5" customFormat="1" ht="15" customHeight="1">
      <c r="A259" s="53"/>
      <c r="B259" s="54"/>
      <c r="C259" s="54"/>
      <c r="D259" s="54"/>
      <c r="E259" s="54"/>
      <c r="F259" s="54"/>
      <c r="G259" s="55"/>
      <c r="H259" s="128" t="s">
        <v>12</v>
      </c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30"/>
      <c r="BD259" s="51" t="s">
        <v>13</v>
      </c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 t="s">
        <v>13</v>
      </c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70">
        <f>SUM(CJ256:CJ258)</f>
        <v>0</v>
      </c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50"/>
    </row>
    <row r="260" spans="1:105" s="5" customFormat="1" ht="30" customHeight="1">
      <c r="A260" s="71" t="s">
        <v>215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3"/>
    </row>
    <row r="261" spans="1:105" s="5" customFormat="1" ht="15" customHeight="1">
      <c r="A261" s="53" t="s">
        <v>34</v>
      </c>
      <c r="B261" s="54"/>
      <c r="C261" s="54"/>
      <c r="D261" s="54"/>
      <c r="E261" s="54"/>
      <c r="F261" s="54"/>
      <c r="G261" s="55"/>
      <c r="H261" s="56" t="s">
        <v>169</v>
      </c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8"/>
      <c r="BD261" s="46">
        <v>4</v>
      </c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8"/>
      <c r="BT261" s="46">
        <v>250</v>
      </c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8"/>
      <c r="CJ261" s="46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8"/>
    </row>
    <row r="262" spans="1:105" s="5" customFormat="1" ht="15" customHeight="1">
      <c r="A262" s="53" t="s">
        <v>38</v>
      </c>
      <c r="B262" s="54"/>
      <c r="C262" s="54"/>
      <c r="D262" s="54"/>
      <c r="E262" s="54"/>
      <c r="F262" s="54"/>
      <c r="G262" s="55"/>
      <c r="H262" s="56" t="s">
        <v>171</v>
      </c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8"/>
      <c r="BD262" s="46">
        <v>4</v>
      </c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8"/>
      <c r="BT262" s="46">
        <v>350</v>
      </c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8"/>
      <c r="CJ262" s="46">
        <v>527023</v>
      </c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8"/>
    </row>
    <row r="263" spans="1:105" s="5" customFormat="1" ht="15" customHeight="1">
      <c r="A263" s="53" t="s">
        <v>44</v>
      </c>
      <c r="B263" s="54"/>
      <c r="C263" s="54"/>
      <c r="D263" s="54"/>
      <c r="E263" s="54"/>
      <c r="F263" s="54"/>
      <c r="G263" s="55"/>
      <c r="H263" s="56" t="s">
        <v>170</v>
      </c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8"/>
      <c r="BD263" s="46">
        <v>4</v>
      </c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8"/>
      <c r="BT263" s="46">
        <v>200</v>
      </c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8"/>
      <c r="CJ263" s="46">
        <v>200000</v>
      </c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8"/>
    </row>
    <row r="264" spans="1:105" s="5" customFormat="1" ht="15" customHeight="1">
      <c r="A264" s="66"/>
      <c r="B264" s="66"/>
      <c r="C264" s="66"/>
      <c r="D264" s="66"/>
      <c r="E264" s="66"/>
      <c r="F264" s="66"/>
      <c r="G264" s="66"/>
      <c r="H264" s="128" t="s">
        <v>12</v>
      </c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30"/>
      <c r="BD264" s="51" t="s">
        <v>13</v>
      </c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 t="s">
        <v>13</v>
      </c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99">
        <f>SUM(CJ261:CJ263)</f>
        <v>727023</v>
      </c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</row>
    <row r="265" spans="1:105" s="5" customFormat="1" ht="15" customHeight="1">
      <c r="A265" s="66"/>
      <c r="B265" s="66"/>
      <c r="C265" s="66"/>
      <c r="D265" s="66"/>
      <c r="E265" s="66"/>
      <c r="F265" s="66"/>
      <c r="G265" s="66"/>
      <c r="H265" s="174" t="s">
        <v>142</v>
      </c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174"/>
      <c r="BR265" s="174"/>
      <c r="BS265" s="174"/>
      <c r="BT265" s="174"/>
      <c r="BU265" s="174"/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99">
        <f>CJ264+CJ259+CJ254</f>
        <v>1370321</v>
      </c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</row>
    <row r="266" spans="1:105" s="5" customFormat="1" ht="15" customHeight="1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1"/>
      <c r="BN266" s="141"/>
      <c r="BO266" s="141"/>
      <c r="BP266" s="141"/>
      <c r="BQ266" s="141"/>
      <c r="BR266" s="141"/>
      <c r="BS266" s="141"/>
      <c r="BT266" s="141"/>
      <c r="BU266" s="141"/>
      <c r="BV266" s="141"/>
      <c r="BW266" s="141"/>
      <c r="BX266" s="141"/>
      <c r="BY266" s="141"/>
      <c r="BZ266" s="141"/>
      <c r="CA266" s="141"/>
      <c r="CB266" s="141"/>
      <c r="CC266" s="141"/>
      <c r="CD266" s="141"/>
      <c r="CE266" s="141"/>
      <c r="CF266" s="141"/>
      <c r="CG266" s="141"/>
      <c r="CH266" s="141"/>
      <c r="CI266" s="141"/>
      <c r="CJ266" s="141"/>
      <c r="CK266" s="141"/>
      <c r="CL266" s="141"/>
      <c r="CM266" s="141"/>
      <c r="CN266" s="141"/>
      <c r="CO266" s="141"/>
      <c r="CP266" s="141"/>
      <c r="CQ266" s="141"/>
      <c r="CR266" s="141"/>
      <c r="CS266" s="141"/>
      <c r="CT266" s="141"/>
      <c r="CU266" s="141"/>
      <c r="CV266" s="141"/>
      <c r="CW266" s="141"/>
      <c r="CX266" s="141"/>
      <c r="CY266" s="141"/>
      <c r="CZ266" s="141"/>
      <c r="DA266" s="141"/>
    </row>
    <row r="267" spans="1:105" s="5" customFormat="1" ht="15" customHeight="1">
      <c r="A267" s="169" t="s">
        <v>190</v>
      </c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69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69"/>
      <c r="CZ267" s="169"/>
      <c r="DA267" s="169"/>
    </row>
    <row r="268" spans="1:105" s="5" customFormat="1" ht="15" customHeight="1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0"/>
      <c r="BW268" s="170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  <c r="CN268" s="170"/>
      <c r="CO268" s="170"/>
      <c r="CP268" s="170"/>
      <c r="CQ268" s="170"/>
      <c r="CR268" s="170"/>
      <c r="CS268" s="170"/>
      <c r="CT268" s="170"/>
      <c r="CU268" s="170"/>
      <c r="CV268" s="170"/>
      <c r="CW268" s="170"/>
      <c r="CX268" s="170"/>
      <c r="CY268" s="170"/>
      <c r="CZ268" s="170"/>
      <c r="DA268" s="170"/>
    </row>
    <row r="269" spans="1:105" s="5" customFormat="1" ht="15" customHeight="1">
      <c r="A269" s="169" t="s">
        <v>191</v>
      </c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69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</row>
  </sheetData>
  <sheetProtection/>
  <mergeCells count="846">
    <mergeCell ref="A230:G230"/>
    <mergeCell ref="H230:BS230"/>
    <mergeCell ref="BT230:CI230"/>
    <mergeCell ref="CJ230:DA230"/>
    <mergeCell ref="A88:DA88"/>
    <mergeCell ref="A89:G89"/>
    <mergeCell ref="H89:BC89"/>
    <mergeCell ref="BD89:BS89"/>
    <mergeCell ref="BT89:CD89"/>
    <mergeCell ref="CE89:DA89"/>
    <mergeCell ref="A90:G90"/>
    <mergeCell ref="H90:BC90"/>
    <mergeCell ref="BD90:BS90"/>
    <mergeCell ref="BT90:CD90"/>
    <mergeCell ref="CE90:DA90"/>
    <mergeCell ref="CE86:DA86"/>
    <mergeCell ref="A87:G87"/>
    <mergeCell ref="H87:BC87"/>
    <mergeCell ref="BD87:BS87"/>
    <mergeCell ref="BT87:CD87"/>
    <mergeCell ref="CE87:DA87"/>
    <mergeCell ref="H208:BC208"/>
    <mergeCell ref="BD208:BS208"/>
    <mergeCell ref="BT208:CI208"/>
    <mergeCell ref="CJ208:DA208"/>
    <mergeCell ref="X82:DA82"/>
    <mergeCell ref="A84:AO84"/>
    <mergeCell ref="AP84:DA84"/>
    <mergeCell ref="A86:G86"/>
    <mergeCell ref="H86:BC86"/>
    <mergeCell ref="BD86:BS86"/>
    <mergeCell ref="A254:CI254"/>
    <mergeCell ref="CJ254:DA254"/>
    <mergeCell ref="A265:G265"/>
    <mergeCell ref="H265:CI265"/>
    <mergeCell ref="CJ265:DA265"/>
    <mergeCell ref="A195:CI195"/>
    <mergeCell ref="CJ195:DA195"/>
    <mergeCell ref="A223:CI223"/>
    <mergeCell ref="CJ223:DA223"/>
    <mergeCell ref="A267:DA267"/>
    <mergeCell ref="H262:BC262"/>
    <mergeCell ref="BD262:BS262"/>
    <mergeCell ref="BT262:CI262"/>
    <mergeCell ref="CJ262:DA262"/>
    <mergeCell ref="A269:DA269"/>
    <mergeCell ref="A266:DA266"/>
    <mergeCell ref="A268:DA268"/>
    <mergeCell ref="CJ263:DA263"/>
    <mergeCell ref="A262:G262"/>
    <mergeCell ref="CJ243:DA243"/>
    <mergeCell ref="CJ261:DA261"/>
    <mergeCell ref="A261:G261"/>
    <mergeCell ref="CJ259:DA259"/>
    <mergeCell ref="A257:G257"/>
    <mergeCell ref="H257:BC257"/>
    <mergeCell ref="BT259:CI259"/>
    <mergeCell ref="A260:DA260"/>
    <mergeCell ref="H261:BC261"/>
    <mergeCell ref="BD261:BS261"/>
    <mergeCell ref="BD263:BS263"/>
    <mergeCell ref="BT263:CI263"/>
    <mergeCell ref="A243:G243"/>
    <mergeCell ref="H243:BC243"/>
    <mergeCell ref="BD243:BS243"/>
    <mergeCell ref="BT243:CI243"/>
    <mergeCell ref="A263:G263"/>
    <mergeCell ref="A259:G259"/>
    <mergeCell ref="H259:BC259"/>
    <mergeCell ref="BD259:BS259"/>
    <mergeCell ref="BT261:CI261"/>
    <mergeCell ref="H263:BC263"/>
    <mergeCell ref="BD257:BS257"/>
    <mergeCell ref="BT257:CI257"/>
    <mergeCell ref="CJ257:DA257"/>
    <mergeCell ref="A258:G258"/>
    <mergeCell ref="H258:BC258"/>
    <mergeCell ref="BD258:BS258"/>
    <mergeCell ref="BT258:CI258"/>
    <mergeCell ref="CJ258:DA258"/>
    <mergeCell ref="A252:G252"/>
    <mergeCell ref="H252:BC252"/>
    <mergeCell ref="BD252:BS252"/>
    <mergeCell ref="BT252:CI252"/>
    <mergeCell ref="CJ252:DA252"/>
    <mergeCell ref="A253:G253"/>
    <mergeCell ref="H253:BC253"/>
    <mergeCell ref="BD253:BS253"/>
    <mergeCell ref="BT253:CI253"/>
    <mergeCell ref="CJ253:DA253"/>
    <mergeCell ref="A247:DA247"/>
    <mergeCell ref="A250:G250"/>
    <mergeCell ref="H250:BC250"/>
    <mergeCell ref="BD250:BS250"/>
    <mergeCell ref="BT250:CI250"/>
    <mergeCell ref="CJ250:DA250"/>
    <mergeCell ref="A248:G248"/>
    <mergeCell ref="BD248:BS248"/>
    <mergeCell ref="BT248:CI248"/>
    <mergeCell ref="CJ248:DA248"/>
    <mergeCell ref="A245:G245"/>
    <mergeCell ref="H245:BC245"/>
    <mergeCell ref="BD245:BS245"/>
    <mergeCell ref="BT245:CI245"/>
    <mergeCell ref="CJ245:DA245"/>
    <mergeCell ref="A246:G246"/>
    <mergeCell ref="H246:BC246"/>
    <mergeCell ref="BD246:BS246"/>
    <mergeCell ref="BT246:CI246"/>
    <mergeCell ref="CJ246:DA246"/>
    <mergeCell ref="A255:DA255"/>
    <mergeCell ref="A256:G256"/>
    <mergeCell ref="H256:BC256"/>
    <mergeCell ref="BD256:BS256"/>
    <mergeCell ref="BT256:CI256"/>
    <mergeCell ref="CJ256:DA256"/>
    <mergeCell ref="A239:DA239"/>
    <mergeCell ref="A242:G242"/>
    <mergeCell ref="H242:BC242"/>
    <mergeCell ref="BD242:BS242"/>
    <mergeCell ref="BT242:CI242"/>
    <mergeCell ref="CJ242:DA242"/>
    <mergeCell ref="CJ241:DA241"/>
    <mergeCell ref="A232:G232"/>
    <mergeCell ref="H232:BS232"/>
    <mergeCell ref="BT232:CI232"/>
    <mergeCell ref="CJ232:DA232"/>
    <mergeCell ref="A221:G221"/>
    <mergeCell ref="H221:BS221"/>
    <mergeCell ref="BT221:CI221"/>
    <mergeCell ref="CJ221:DA221"/>
    <mergeCell ref="H231:BS231"/>
    <mergeCell ref="BT231:CI231"/>
    <mergeCell ref="CJ231:DA231"/>
    <mergeCell ref="A228:DA228"/>
    <mergeCell ref="A229:G229"/>
    <mergeCell ref="A231:G231"/>
    <mergeCell ref="BT202:CI202"/>
    <mergeCell ref="H229:BS229"/>
    <mergeCell ref="BT229:CI229"/>
    <mergeCell ref="CJ229:DA229"/>
    <mergeCell ref="H222:BS222"/>
    <mergeCell ref="BT222:CI222"/>
    <mergeCell ref="CJ222:DA222"/>
    <mergeCell ref="CJ199:DA199"/>
    <mergeCell ref="A200:DA200"/>
    <mergeCell ref="A202:G202"/>
    <mergeCell ref="A227:G227"/>
    <mergeCell ref="H227:BS227"/>
    <mergeCell ref="BT227:CI227"/>
    <mergeCell ref="CJ227:DA227"/>
    <mergeCell ref="CJ203:DA203"/>
    <mergeCell ref="A201:DA201"/>
    <mergeCell ref="BT203:CI203"/>
    <mergeCell ref="BT204:CI204"/>
    <mergeCell ref="CJ204:DA204"/>
    <mergeCell ref="A141:DA141"/>
    <mergeCell ref="A216:DA216"/>
    <mergeCell ref="A199:G199"/>
    <mergeCell ref="H204:BC204"/>
    <mergeCell ref="BT206:CI206"/>
    <mergeCell ref="CJ206:DA206"/>
    <mergeCell ref="A208:G208"/>
    <mergeCell ref="H218:BS218"/>
    <mergeCell ref="BT218:CI218"/>
    <mergeCell ref="CJ218:DA218"/>
    <mergeCell ref="BT199:CI199"/>
    <mergeCell ref="A210:G210"/>
    <mergeCell ref="H210:BC210"/>
    <mergeCell ref="BD210:BS210"/>
    <mergeCell ref="BT210:CI210"/>
    <mergeCell ref="CJ210:DA210"/>
    <mergeCell ref="A203:G203"/>
    <mergeCell ref="CJ202:DA202"/>
    <mergeCell ref="BT197:CI197"/>
    <mergeCell ref="CJ197:DA197"/>
    <mergeCell ref="BT198:CI198"/>
    <mergeCell ref="CJ198:DA198"/>
    <mergeCell ref="A196:DA196"/>
    <mergeCell ref="A198:G198"/>
    <mergeCell ref="H197:BC197"/>
    <mergeCell ref="H198:BC198"/>
    <mergeCell ref="BD198:BS198"/>
    <mergeCell ref="BD204:BS204"/>
    <mergeCell ref="H199:BC199"/>
    <mergeCell ref="BD199:BS199"/>
    <mergeCell ref="BD203:BS203"/>
    <mergeCell ref="H203:BC203"/>
    <mergeCell ref="H202:BC202"/>
    <mergeCell ref="BD202:BS202"/>
    <mergeCell ref="A78:G78"/>
    <mergeCell ref="H78:BC78"/>
    <mergeCell ref="BD78:BS78"/>
    <mergeCell ref="BT78:CD78"/>
    <mergeCell ref="CE78:DA78"/>
    <mergeCell ref="A197:G197"/>
    <mergeCell ref="BD197:BS197"/>
    <mergeCell ref="CJ190:DA190"/>
    <mergeCell ref="CJ191:DA191"/>
    <mergeCell ref="CJ194:DA194"/>
    <mergeCell ref="A76:DA76"/>
    <mergeCell ref="A77:G77"/>
    <mergeCell ref="H77:BC77"/>
    <mergeCell ref="BD77:BS77"/>
    <mergeCell ref="BT77:CD77"/>
    <mergeCell ref="CE77:DA77"/>
    <mergeCell ref="A73:DA73"/>
    <mergeCell ref="A59:DA59"/>
    <mergeCell ref="A75:G75"/>
    <mergeCell ref="H75:BC75"/>
    <mergeCell ref="BD75:BS75"/>
    <mergeCell ref="BT75:CD75"/>
    <mergeCell ref="CE75:DA75"/>
    <mergeCell ref="CE63:DA63"/>
    <mergeCell ref="A60:G60"/>
    <mergeCell ref="H60:BC60"/>
    <mergeCell ref="H190:BC190"/>
    <mergeCell ref="H191:BC191"/>
    <mergeCell ref="A187:G187"/>
    <mergeCell ref="A188:G188"/>
    <mergeCell ref="H187:BC187"/>
    <mergeCell ref="H188:BC188"/>
    <mergeCell ref="H189:BC189"/>
    <mergeCell ref="A190:G190"/>
    <mergeCell ref="A191:G191"/>
    <mergeCell ref="CJ188:DA188"/>
    <mergeCell ref="BT194:CI194"/>
    <mergeCell ref="CJ189:DA189"/>
    <mergeCell ref="BD187:BS187"/>
    <mergeCell ref="BD188:BS188"/>
    <mergeCell ref="BD189:BS189"/>
    <mergeCell ref="BT190:CI190"/>
    <mergeCell ref="BT191:CI191"/>
    <mergeCell ref="BD190:BS190"/>
    <mergeCell ref="H172:AO172"/>
    <mergeCell ref="AP172:BE172"/>
    <mergeCell ref="BF172:BU172"/>
    <mergeCell ref="A194:G194"/>
    <mergeCell ref="H194:BC194"/>
    <mergeCell ref="A186:DA186"/>
    <mergeCell ref="BT187:CI187"/>
    <mergeCell ref="BT188:CI188"/>
    <mergeCell ref="BT189:CI189"/>
    <mergeCell ref="CJ187:DA187"/>
    <mergeCell ref="AP170:BE170"/>
    <mergeCell ref="BF170:BU170"/>
    <mergeCell ref="BV170:CK170"/>
    <mergeCell ref="A184:G184"/>
    <mergeCell ref="H184:BC184"/>
    <mergeCell ref="AP171:BE171"/>
    <mergeCell ref="H177:BC177"/>
    <mergeCell ref="BD177:BS177"/>
    <mergeCell ref="H179:BC179"/>
    <mergeCell ref="A172:G172"/>
    <mergeCell ref="AP166:BE166"/>
    <mergeCell ref="AP168:BE168"/>
    <mergeCell ref="BF168:BU168"/>
    <mergeCell ref="BV168:CK168"/>
    <mergeCell ref="CL168:DA168"/>
    <mergeCell ref="CL166:DA166"/>
    <mergeCell ref="CJ153:DA153"/>
    <mergeCell ref="CJ155:DA155"/>
    <mergeCell ref="A154:G154"/>
    <mergeCell ref="CL164:DA164"/>
    <mergeCell ref="A168:G168"/>
    <mergeCell ref="A170:G170"/>
    <mergeCell ref="H168:AO168"/>
    <mergeCell ref="H170:AO170"/>
    <mergeCell ref="H169:AO169"/>
    <mergeCell ref="AP169:BE169"/>
    <mergeCell ref="BV146:CK146"/>
    <mergeCell ref="CL145:DA145"/>
    <mergeCell ref="CL146:DA146"/>
    <mergeCell ref="BF146:BU146"/>
    <mergeCell ref="AP162:BE162"/>
    <mergeCell ref="A152:G152"/>
    <mergeCell ref="H152:BC152"/>
    <mergeCell ref="A151:G151"/>
    <mergeCell ref="BT153:CI153"/>
    <mergeCell ref="CJ151:DA151"/>
    <mergeCell ref="A143:G143"/>
    <mergeCell ref="H143:AO143"/>
    <mergeCell ref="BF142:BU142"/>
    <mergeCell ref="BD151:BS151"/>
    <mergeCell ref="H146:AO146"/>
    <mergeCell ref="A142:G142"/>
    <mergeCell ref="A144:DA144"/>
    <mergeCell ref="A145:G145"/>
    <mergeCell ref="A146:G146"/>
    <mergeCell ref="H145:AO145"/>
    <mergeCell ref="A163:G163"/>
    <mergeCell ref="A164:G164"/>
    <mergeCell ref="H163:AO163"/>
    <mergeCell ref="H164:AO164"/>
    <mergeCell ref="AP163:BE163"/>
    <mergeCell ref="AP146:BE146"/>
    <mergeCell ref="A161:DA161"/>
    <mergeCell ref="CJ154:DA154"/>
    <mergeCell ref="CL162:DA162"/>
    <mergeCell ref="BV162:CK162"/>
    <mergeCell ref="H139:AO139"/>
    <mergeCell ref="AP139:BE139"/>
    <mergeCell ref="BF139:BU139"/>
    <mergeCell ref="BV139:CK139"/>
    <mergeCell ref="H142:AO142"/>
    <mergeCell ref="AP142:BE142"/>
    <mergeCell ref="A140:DA140"/>
    <mergeCell ref="CL139:DA139"/>
    <mergeCell ref="A139:G139"/>
    <mergeCell ref="BF136:BU136"/>
    <mergeCell ref="BV136:CK136"/>
    <mergeCell ref="CL136:DA136"/>
    <mergeCell ref="A137:DA137"/>
    <mergeCell ref="A138:G138"/>
    <mergeCell ref="H138:AO138"/>
    <mergeCell ref="AP138:BE138"/>
    <mergeCell ref="BF138:BU138"/>
    <mergeCell ref="BV138:CK138"/>
    <mergeCell ref="CL138:DA138"/>
    <mergeCell ref="CJ226:DA226"/>
    <mergeCell ref="AP143:BE143"/>
    <mergeCell ref="BF143:BU143"/>
    <mergeCell ref="BV143:CK143"/>
    <mergeCell ref="BV145:CK145"/>
    <mergeCell ref="H154:BC154"/>
    <mergeCell ref="BD154:BS154"/>
    <mergeCell ref="CL143:DA143"/>
    <mergeCell ref="AP145:BE145"/>
    <mergeCell ref="BF145:BU145"/>
    <mergeCell ref="A4:F4"/>
    <mergeCell ref="G4:AD4"/>
    <mergeCell ref="AE4:BC4"/>
    <mergeCell ref="A14:F14"/>
    <mergeCell ref="G14:AD14"/>
    <mergeCell ref="AE14:AY14"/>
    <mergeCell ref="A13:F13"/>
    <mergeCell ref="A8:F8"/>
    <mergeCell ref="A12:F12"/>
    <mergeCell ref="A5:F5"/>
    <mergeCell ref="CJ13:DA13"/>
    <mergeCell ref="BR13:CI13"/>
    <mergeCell ref="BT5:CI5"/>
    <mergeCell ref="CJ5:DA5"/>
    <mergeCell ref="BD5:BS5"/>
    <mergeCell ref="G13:AD13"/>
    <mergeCell ref="G12:AD12"/>
    <mergeCell ref="AE12:AY12"/>
    <mergeCell ref="G5:AD5"/>
    <mergeCell ref="AE5:BC5"/>
    <mergeCell ref="AZ13:BQ13"/>
    <mergeCell ref="A10:DA10"/>
    <mergeCell ref="CJ8:DA8"/>
    <mergeCell ref="G8:AD8"/>
    <mergeCell ref="A6:F6"/>
    <mergeCell ref="AE6:BC6"/>
    <mergeCell ref="A7:F7"/>
    <mergeCell ref="G6:AD6"/>
    <mergeCell ref="BD6:BS6"/>
    <mergeCell ref="G7:AD7"/>
    <mergeCell ref="A2:DA2"/>
    <mergeCell ref="AE8:BC8"/>
    <mergeCell ref="BD8:BS8"/>
    <mergeCell ref="BT8:CI8"/>
    <mergeCell ref="BT6:CI6"/>
    <mergeCell ref="CJ6:DA6"/>
    <mergeCell ref="BD4:BS4"/>
    <mergeCell ref="BT4:CI4"/>
    <mergeCell ref="BT7:CI7"/>
    <mergeCell ref="CJ4:DA4"/>
    <mergeCell ref="AZ14:BQ14"/>
    <mergeCell ref="BR14:CI14"/>
    <mergeCell ref="CJ14:DA14"/>
    <mergeCell ref="CJ7:DA7"/>
    <mergeCell ref="BR12:CI12"/>
    <mergeCell ref="CJ12:DA12"/>
    <mergeCell ref="AZ12:BQ12"/>
    <mergeCell ref="AE7:BC7"/>
    <mergeCell ref="BD7:BS7"/>
    <mergeCell ref="AE13:AY13"/>
    <mergeCell ref="A15:F15"/>
    <mergeCell ref="G15:AD15"/>
    <mergeCell ref="AE15:AY15"/>
    <mergeCell ref="AZ15:BQ15"/>
    <mergeCell ref="BR15:CI15"/>
    <mergeCell ref="CJ15:DA1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A21:F21"/>
    <mergeCell ref="G21:BV21"/>
    <mergeCell ref="BW21:CL21"/>
    <mergeCell ref="CM21:DA21"/>
    <mergeCell ref="CM33:DA33"/>
    <mergeCell ref="H34:BV34"/>
    <mergeCell ref="A32:F32"/>
    <mergeCell ref="H32:BV32"/>
    <mergeCell ref="BW32:CL32"/>
    <mergeCell ref="H33:BV33"/>
    <mergeCell ref="A20:F20"/>
    <mergeCell ref="G20:BV20"/>
    <mergeCell ref="BW20:CL20"/>
    <mergeCell ref="CM20:DA20"/>
    <mergeCell ref="A22:F22"/>
    <mergeCell ref="A28:F29"/>
    <mergeCell ref="H28:BV28"/>
    <mergeCell ref="BW28:CL29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37:DA37"/>
    <mergeCell ref="A39:DA39"/>
    <mergeCell ref="CM31:DA31"/>
    <mergeCell ref="CM32:DA32"/>
    <mergeCell ref="A34:F34"/>
    <mergeCell ref="A33:F33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57:G57"/>
    <mergeCell ref="H57:BC57"/>
    <mergeCell ref="BD57:BS57"/>
    <mergeCell ref="BT57:CD57"/>
    <mergeCell ref="CE57:DA57"/>
    <mergeCell ref="BD60:BS60"/>
    <mergeCell ref="BT60:CD60"/>
    <mergeCell ref="CE60:DA60"/>
    <mergeCell ref="A58:G58"/>
    <mergeCell ref="H58:BC58"/>
    <mergeCell ref="BD58:BS58"/>
    <mergeCell ref="BT58:CD58"/>
    <mergeCell ref="CE58:DA58"/>
    <mergeCell ref="A100:DA100"/>
    <mergeCell ref="X102:DA102"/>
    <mergeCell ref="A104:AO104"/>
    <mergeCell ref="AP104:DA104"/>
    <mergeCell ref="A106:G106"/>
    <mergeCell ref="H106:BC106"/>
    <mergeCell ref="BD106:BS106"/>
    <mergeCell ref="BT106:CI106"/>
    <mergeCell ref="CJ106:DA106"/>
    <mergeCell ref="CJ108:DA108"/>
    <mergeCell ref="A107:G107"/>
    <mergeCell ref="H107:BC107"/>
    <mergeCell ref="A108:G108"/>
    <mergeCell ref="H108:BC108"/>
    <mergeCell ref="A119:G119"/>
    <mergeCell ref="H119:BC119"/>
    <mergeCell ref="A109:G109"/>
    <mergeCell ref="H109:BC109"/>
    <mergeCell ref="A118:G118"/>
    <mergeCell ref="BT109:CI109"/>
    <mergeCell ref="A110:G110"/>
    <mergeCell ref="H110:BC110"/>
    <mergeCell ref="BD110:BS110"/>
    <mergeCell ref="BT108:CI108"/>
    <mergeCell ref="BT110:CI110"/>
    <mergeCell ref="X126:DA126"/>
    <mergeCell ref="A122:G122"/>
    <mergeCell ref="H122:BC122"/>
    <mergeCell ref="BD122:BS122"/>
    <mergeCell ref="CJ119:DA119"/>
    <mergeCell ref="BD119:BS119"/>
    <mergeCell ref="A120:G120"/>
    <mergeCell ref="BT122:CI122"/>
    <mergeCell ref="BD120:BS120"/>
    <mergeCell ref="BT120:CI120"/>
    <mergeCell ref="CJ109:DA109"/>
    <mergeCell ref="CJ110:DA110"/>
    <mergeCell ref="A116:AO116"/>
    <mergeCell ref="AP116:DA116"/>
    <mergeCell ref="H118:BC118"/>
    <mergeCell ref="BD107:BS107"/>
    <mergeCell ref="BT107:CI107"/>
    <mergeCell ref="CJ107:DA107"/>
    <mergeCell ref="BD108:BS108"/>
    <mergeCell ref="BD109:BS109"/>
    <mergeCell ref="BT121:CI121"/>
    <mergeCell ref="CJ121:DA121"/>
    <mergeCell ref="A112:DA112"/>
    <mergeCell ref="BD118:BS118"/>
    <mergeCell ref="BT118:CI118"/>
    <mergeCell ref="CJ118:DA118"/>
    <mergeCell ref="X114:DA114"/>
    <mergeCell ref="A128:AO128"/>
    <mergeCell ref="AP128:DA128"/>
    <mergeCell ref="BT119:CI119"/>
    <mergeCell ref="CJ122:DA122"/>
    <mergeCell ref="A124:DA124"/>
    <mergeCell ref="H121:BC121"/>
    <mergeCell ref="BD121:BS121"/>
    <mergeCell ref="H120:BC120"/>
    <mergeCell ref="CJ120:DA120"/>
    <mergeCell ref="A121:G121"/>
    <mergeCell ref="AP133:BE133"/>
    <mergeCell ref="BD152:BS152"/>
    <mergeCell ref="BT152:CI152"/>
    <mergeCell ref="CJ152:DA152"/>
    <mergeCell ref="BT151:CI151"/>
    <mergeCell ref="CL133:DA133"/>
    <mergeCell ref="CL135:DA135"/>
    <mergeCell ref="AP135:BE135"/>
    <mergeCell ref="BF135:BU135"/>
    <mergeCell ref="H151:BC151"/>
    <mergeCell ref="A135:G135"/>
    <mergeCell ref="A149:DA149"/>
    <mergeCell ref="H135:AO135"/>
    <mergeCell ref="BV135:CK135"/>
    <mergeCell ref="A147:G147"/>
    <mergeCell ref="H147:AO147"/>
    <mergeCell ref="AP147:BE147"/>
    <mergeCell ref="BF147:BU147"/>
    <mergeCell ref="BV147:CK147"/>
    <mergeCell ref="CL147:DA147"/>
    <mergeCell ref="BF133:BU133"/>
    <mergeCell ref="A133:G133"/>
    <mergeCell ref="H133:AO133"/>
    <mergeCell ref="BV142:CK142"/>
    <mergeCell ref="BV133:CK133"/>
    <mergeCell ref="A134:DA134"/>
    <mergeCell ref="A136:G136"/>
    <mergeCell ref="H136:AO136"/>
    <mergeCell ref="AP136:BE136"/>
    <mergeCell ref="CL142:DA142"/>
    <mergeCell ref="A132:G132"/>
    <mergeCell ref="A130:DA130"/>
    <mergeCell ref="H132:AO132"/>
    <mergeCell ref="AP132:BE132"/>
    <mergeCell ref="BF132:BU132"/>
    <mergeCell ref="BV132:CK132"/>
    <mergeCell ref="CL132:DA132"/>
    <mergeCell ref="BT154:CI154"/>
    <mergeCell ref="A153:G153"/>
    <mergeCell ref="H153:BC153"/>
    <mergeCell ref="BD153:BS153"/>
    <mergeCell ref="A155:G155"/>
    <mergeCell ref="H155:BC155"/>
    <mergeCell ref="BD155:BS155"/>
    <mergeCell ref="BT155:CI155"/>
    <mergeCell ref="A160:G160"/>
    <mergeCell ref="H160:AO160"/>
    <mergeCell ref="AP160:BE160"/>
    <mergeCell ref="A157:DA157"/>
    <mergeCell ref="A159:G159"/>
    <mergeCell ref="H159:AO159"/>
    <mergeCell ref="CL159:DA159"/>
    <mergeCell ref="BF160:BU160"/>
    <mergeCell ref="CL160:DA160"/>
    <mergeCell ref="BV165:CK165"/>
    <mergeCell ref="CL163:DA163"/>
    <mergeCell ref="AP159:BE159"/>
    <mergeCell ref="BV164:CK164"/>
    <mergeCell ref="BV160:CK160"/>
    <mergeCell ref="BF159:BU159"/>
    <mergeCell ref="BV159:CK159"/>
    <mergeCell ref="CL165:DA165"/>
    <mergeCell ref="BF162:BU162"/>
    <mergeCell ref="H162:AO162"/>
    <mergeCell ref="BV163:CK163"/>
    <mergeCell ref="A165:G165"/>
    <mergeCell ref="H165:AO165"/>
    <mergeCell ref="AP165:BE165"/>
    <mergeCell ref="BF165:BU165"/>
    <mergeCell ref="AP164:BE164"/>
    <mergeCell ref="BF164:BU164"/>
    <mergeCell ref="BF163:BU163"/>
    <mergeCell ref="A162:G162"/>
    <mergeCell ref="BF169:BU169"/>
    <mergeCell ref="BV169:CK169"/>
    <mergeCell ref="CL169:DA169"/>
    <mergeCell ref="CL172:DA172"/>
    <mergeCell ref="BV166:CK166"/>
    <mergeCell ref="CL170:DA170"/>
    <mergeCell ref="A167:DA167"/>
    <mergeCell ref="BV171:CK171"/>
    <mergeCell ref="A166:G166"/>
    <mergeCell ref="H166:AO166"/>
    <mergeCell ref="CJ176:DA176"/>
    <mergeCell ref="CJ177:DA177"/>
    <mergeCell ref="BF166:BU166"/>
    <mergeCell ref="A169:G169"/>
    <mergeCell ref="BF171:BU171"/>
    <mergeCell ref="A171:G171"/>
    <mergeCell ref="H171:AO171"/>
    <mergeCell ref="A174:DA174"/>
    <mergeCell ref="BV172:CK172"/>
    <mergeCell ref="CL171:DA171"/>
    <mergeCell ref="A177:G177"/>
    <mergeCell ref="BT177:CI177"/>
    <mergeCell ref="A176:G176"/>
    <mergeCell ref="H176:BC176"/>
    <mergeCell ref="BD176:BS176"/>
    <mergeCell ref="BT176:CI176"/>
    <mergeCell ref="BT180:CI180"/>
    <mergeCell ref="CJ180:DA180"/>
    <mergeCell ref="A179:G179"/>
    <mergeCell ref="BD179:BS179"/>
    <mergeCell ref="BT179:CI179"/>
    <mergeCell ref="A178:G178"/>
    <mergeCell ref="H178:BC178"/>
    <mergeCell ref="BD178:BS178"/>
    <mergeCell ref="BT178:CI178"/>
    <mergeCell ref="CJ178:DA178"/>
    <mergeCell ref="BD211:BS211"/>
    <mergeCell ref="BT211:CI211"/>
    <mergeCell ref="A185:G185"/>
    <mergeCell ref="H185:BC185"/>
    <mergeCell ref="BD185:BS185"/>
    <mergeCell ref="BT185:CI185"/>
    <mergeCell ref="A192:G192"/>
    <mergeCell ref="BD191:BS191"/>
    <mergeCell ref="BD194:BS194"/>
    <mergeCell ref="A189:G189"/>
    <mergeCell ref="CJ264:DA264"/>
    <mergeCell ref="A264:G264"/>
    <mergeCell ref="H264:BC264"/>
    <mergeCell ref="BD264:BS264"/>
    <mergeCell ref="BT264:CI264"/>
    <mergeCell ref="CJ238:DA238"/>
    <mergeCell ref="A241:G241"/>
    <mergeCell ref="H241:BC241"/>
    <mergeCell ref="BD241:BS241"/>
    <mergeCell ref="BT241:CI241"/>
    <mergeCell ref="H233:BS233"/>
    <mergeCell ref="CJ214:DA214"/>
    <mergeCell ref="A215:G215"/>
    <mergeCell ref="H215:BS215"/>
    <mergeCell ref="BT215:CI215"/>
    <mergeCell ref="CJ215:DA215"/>
    <mergeCell ref="A218:G218"/>
    <mergeCell ref="A226:G226"/>
    <mergeCell ref="H226:BS226"/>
    <mergeCell ref="BT226:CI226"/>
    <mergeCell ref="A217:G217"/>
    <mergeCell ref="A224:DA224"/>
    <mergeCell ref="A219:DA219"/>
    <mergeCell ref="A220:G220"/>
    <mergeCell ref="BT217:CI217"/>
    <mergeCell ref="CJ217:DA217"/>
    <mergeCell ref="H217:BS217"/>
    <mergeCell ref="H220:BS220"/>
    <mergeCell ref="BT220:CI220"/>
    <mergeCell ref="CJ220:DA220"/>
    <mergeCell ref="A222:G222"/>
    <mergeCell ref="BT214:CI214"/>
    <mergeCell ref="A235:DA235"/>
    <mergeCell ref="A237:G237"/>
    <mergeCell ref="H237:BC237"/>
    <mergeCell ref="BD237:BS237"/>
    <mergeCell ref="BT237:CI237"/>
    <mergeCell ref="CJ237:DA237"/>
    <mergeCell ref="A233:G233"/>
    <mergeCell ref="BT233:CI233"/>
    <mergeCell ref="A212:DA212"/>
    <mergeCell ref="A48:G48"/>
    <mergeCell ref="H48:BC48"/>
    <mergeCell ref="BD48:BS48"/>
    <mergeCell ref="BT48:CI48"/>
    <mergeCell ref="A214:G214"/>
    <mergeCell ref="H214:BS214"/>
    <mergeCell ref="CJ211:DA211"/>
    <mergeCell ref="A211:G211"/>
    <mergeCell ref="H211:BC211"/>
    <mergeCell ref="BD47:BS47"/>
    <mergeCell ref="BT47:CI47"/>
    <mergeCell ref="CJ47:DA47"/>
    <mergeCell ref="CJ48:DA48"/>
    <mergeCell ref="CJ185:DA185"/>
    <mergeCell ref="A182:DA182"/>
    <mergeCell ref="A62:G62"/>
    <mergeCell ref="H62:BC62"/>
    <mergeCell ref="H180:BC180"/>
    <mergeCell ref="BD180:BS180"/>
    <mergeCell ref="BD62:BS62"/>
    <mergeCell ref="BT62:CD62"/>
    <mergeCell ref="CE62:DA62"/>
    <mergeCell ref="A65:DA65"/>
    <mergeCell ref="A63:G63"/>
    <mergeCell ref="H63:BC63"/>
    <mergeCell ref="BD63:BS63"/>
    <mergeCell ref="BT63:CD63"/>
    <mergeCell ref="X67:DA67"/>
    <mergeCell ref="A69:AO69"/>
    <mergeCell ref="AP69:DA69"/>
    <mergeCell ref="A71:G71"/>
    <mergeCell ref="H71:BC71"/>
    <mergeCell ref="BD71:BS71"/>
    <mergeCell ref="BT71:CD71"/>
    <mergeCell ref="CE71:DA71"/>
    <mergeCell ref="A72:G72"/>
    <mergeCell ref="H72:BC72"/>
    <mergeCell ref="BD72:BS72"/>
    <mergeCell ref="BT72:CD72"/>
    <mergeCell ref="CE72:DA72"/>
    <mergeCell ref="A74:G74"/>
    <mergeCell ref="H74:BC74"/>
    <mergeCell ref="BD74:BS74"/>
    <mergeCell ref="BT74:CD74"/>
    <mergeCell ref="CE74:DA74"/>
    <mergeCell ref="H96:BC96"/>
    <mergeCell ref="BD96:BS96"/>
    <mergeCell ref="BT96:CD96"/>
    <mergeCell ref="CE96:DA96"/>
    <mergeCell ref="A79:G79"/>
    <mergeCell ref="H79:BC79"/>
    <mergeCell ref="BD79:BS79"/>
    <mergeCell ref="BT79:CD79"/>
    <mergeCell ref="CE79:DA79"/>
    <mergeCell ref="BT86:CD86"/>
    <mergeCell ref="A98:G98"/>
    <mergeCell ref="H98:BC98"/>
    <mergeCell ref="BD98:BS98"/>
    <mergeCell ref="BT98:CD98"/>
    <mergeCell ref="CE98:DA98"/>
    <mergeCell ref="A81:DA81"/>
    <mergeCell ref="X92:DA92"/>
    <mergeCell ref="A94:AO94"/>
    <mergeCell ref="AP94:DA94"/>
    <mergeCell ref="A96:G96"/>
    <mergeCell ref="CE99:DA99"/>
    <mergeCell ref="BD184:BS184"/>
    <mergeCell ref="BT184:CI184"/>
    <mergeCell ref="CJ184:DA184"/>
    <mergeCell ref="CJ179:DA179"/>
    <mergeCell ref="A97:G97"/>
    <mergeCell ref="H97:BC97"/>
    <mergeCell ref="BD97:BS97"/>
    <mergeCell ref="BT97:CD97"/>
    <mergeCell ref="CE97:DA97"/>
    <mergeCell ref="A204:G204"/>
    <mergeCell ref="A209:G209"/>
    <mergeCell ref="H209:BC209"/>
    <mergeCell ref="BD209:BS209"/>
    <mergeCell ref="BT209:CI209"/>
    <mergeCell ref="A205:DA205"/>
    <mergeCell ref="A206:G206"/>
    <mergeCell ref="H206:BC206"/>
    <mergeCell ref="BD206:BS206"/>
    <mergeCell ref="CJ209:DA209"/>
    <mergeCell ref="A207:G207"/>
    <mergeCell ref="H207:BC207"/>
    <mergeCell ref="BD207:BS207"/>
    <mergeCell ref="BT207:CI207"/>
    <mergeCell ref="CJ207:DA207"/>
    <mergeCell ref="A249:G249"/>
    <mergeCell ref="H249:BC249"/>
    <mergeCell ref="BD249:BS249"/>
    <mergeCell ref="BT249:CI249"/>
    <mergeCell ref="CJ249:DA249"/>
    <mergeCell ref="CJ233:DA233"/>
    <mergeCell ref="A240:G240"/>
    <mergeCell ref="H240:BC240"/>
    <mergeCell ref="BD240:BS240"/>
    <mergeCell ref="BT240:CI240"/>
    <mergeCell ref="CJ240:DA240"/>
    <mergeCell ref="A238:G238"/>
    <mergeCell ref="H238:BC238"/>
    <mergeCell ref="BD238:BS238"/>
    <mergeCell ref="BT238:CI238"/>
    <mergeCell ref="A244:DA244"/>
    <mergeCell ref="CJ193:DA193"/>
    <mergeCell ref="BT193:CI193"/>
    <mergeCell ref="BD193:BS193"/>
    <mergeCell ref="H193:BC193"/>
    <mergeCell ref="A193:G193"/>
    <mergeCell ref="A225:G225"/>
    <mergeCell ref="H225:BS225"/>
    <mergeCell ref="BT225:CI225"/>
    <mergeCell ref="CJ225:DA225"/>
    <mergeCell ref="A251:G251"/>
    <mergeCell ref="H251:BC251"/>
    <mergeCell ref="BD251:BS251"/>
    <mergeCell ref="BT251:CI251"/>
    <mergeCell ref="CJ251:DA251"/>
    <mergeCell ref="CJ192:DA192"/>
    <mergeCell ref="BT192:CI192"/>
    <mergeCell ref="BD192:BS192"/>
    <mergeCell ref="H192:BC192"/>
    <mergeCell ref="H248:BC248"/>
    <mergeCell ref="A61:G61"/>
    <mergeCell ref="H61:BC61"/>
    <mergeCell ref="BD61:BS61"/>
    <mergeCell ref="BT61:CD61"/>
    <mergeCell ref="CE61:DA61"/>
    <mergeCell ref="A180:G180"/>
    <mergeCell ref="A99:G99"/>
    <mergeCell ref="H99:BC99"/>
    <mergeCell ref="BD99:BS99"/>
    <mergeCell ref="BT99:CD99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in="2" max="104" man="1"/>
    <brk id="123" min="2" max="104" man="1"/>
    <brk id="211" min="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сад</cp:lastModifiedBy>
  <cp:lastPrinted>2020-02-07T12:09:47Z</cp:lastPrinted>
  <dcterms:created xsi:type="dcterms:W3CDTF">2008-10-01T13:21:49Z</dcterms:created>
  <dcterms:modified xsi:type="dcterms:W3CDTF">2020-02-07T12:09:55Z</dcterms:modified>
  <cp:category/>
  <cp:version/>
  <cp:contentType/>
  <cp:contentStatus/>
</cp:coreProperties>
</file>